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ученик 9\Desktop\КТС\МОУ СОШ №31_КТС\"/>
    </mc:Choice>
  </mc:AlternateContent>
  <bookViews>
    <workbookView xWindow="0" yWindow="0" windowWidth="20325" windowHeight="7680"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1" l="1"/>
  <c r="H52" i="11"/>
  <c r="H61" i="11"/>
  <c r="H69" i="11"/>
  <c r="H5" i="11" l="1"/>
  <c r="G28" i="4"/>
  <c r="G25" i="4"/>
  <c r="G22" i="4"/>
  <c r="G19" i="4"/>
  <c r="G16" i="4"/>
  <c r="G5" i="4"/>
  <c r="G4" i="4" s="1"/>
  <c r="G3" i="4" s="1"/>
  <c r="G37" i="8"/>
  <c r="G27" i="8"/>
  <c r="G26" i="8" s="1"/>
  <c r="G21" i="8"/>
  <c r="G16" i="8"/>
  <c r="G12" i="8"/>
  <c r="G8" i="8"/>
  <c r="G5" i="8" s="1"/>
  <c r="G47" i="7"/>
  <c r="G44" i="7"/>
  <c r="G42" i="7" s="1"/>
  <c r="G31" i="7"/>
  <c r="G24" i="7"/>
  <c r="G19" i="7"/>
  <c r="G15" i="7"/>
  <c r="G11" i="7"/>
  <c r="G7" i="7"/>
  <c r="G48" i="1"/>
  <c r="G38" i="1"/>
  <c r="G32" i="1"/>
  <c r="G27" i="1"/>
  <c r="G23" i="1"/>
  <c r="G19" i="1"/>
  <c r="G16" i="1"/>
  <c r="G8" i="1"/>
  <c r="G4" i="1"/>
  <c r="G3" i="1" s="1"/>
  <c r="G30" i="7" l="1"/>
  <c r="G4" i="8"/>
  <c r="G3" i="8" s="1"/>
  <c r="G37" i="1"/>
  <c r="G5" i="7"/>
  <c r="G15" i="1"/>
  <c r="G14" i="1" s="1"/>
  <c r="G4" i="7" l="1"/>
  <c r="G3" i="7"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<sst xmlns="http://schemas.openxmlformats.org/spreadsheetml/2006/main" count="1096" uniqueCount="608">
  <si>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</si>
  <si>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</si>
  <si>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</si>
  <si>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</si>
  <si>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</si>
  <si>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</si>
  <si>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</si>
  <si>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</si>
  <si>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</si>
  <si>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</si>
  <si>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</si>
  <si>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</si>
  <si>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</si>
  <si>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</si>
  <si>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</si>
  <si>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</si>
  <si>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</si>
  <si>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</si>
  <si>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</si>
  <si>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</si>
  <si>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</si>
  <si>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</si>
  <si>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</si>
  <si>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</si>
  <si>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</si>
  <si>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</si>
  <si>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</si>
  <si>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</si>
  <si>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</si>
  <si>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</si>
  <si>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</si>
  <si>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</si>
  <si>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</si>
  <si>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</si>
  <si>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</si>
  <si>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</si>
  <si>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</si>
  <si>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</si>
  <si>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</si>
  <si>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</si>
  <si>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</si>
  <si>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</si>
  <si>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</si>
  <si>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</si>
  <si>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</si>
  <si>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</si>
  <si>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</si>
  <si>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</si>
  <si>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</si>
  <si>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</si>
  <si>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</si>
  <si>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</si>
  <si>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</si>
  <si>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</si>
  <si>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</si>
  <si>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</si>
  <si>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</si>
  <si>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</si>
  <si>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</si>
  <si>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</si>
  <si>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</si>
  <si>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</si>
  <si>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</si>
  <si>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</si>
  <si>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</si>
  <si>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</si>
  <si>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</si>
  <si>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</si>
  <si>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</si>
  <si>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</si>
  <si>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</si>
  <si>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</si>
  <si>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</si>
  <si>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</si>
  <si>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</si>
  <si>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</si>
  <si>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</si>
  <si>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</si>
  <si>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</si>
  <si>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</si>
  <si>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</si>
  <si>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</si>
  <si>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</si>
  <si>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</si>
  <si>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</si>
  <si>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</si>
  <si>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</si>
  <si>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</si>
  <si>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</si>
  <si>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</si>
  <si>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</si>
  <si>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</si>
  <si>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</si>
  <si>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</si>
  <si>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</si>
  <si>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</si>
  <si>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</si>
  <si>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</si>
  <si>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</si>
  <si>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</si>
  <si>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</si>
  <si>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</si>
  <si>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</si>
  <si>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</si>
  <si>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</si>
  <si>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</si>
  <si>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</si>
  <si>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</si>
  <si>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</si>
  <si>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</si>
  <si>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</si>
  <si>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</si>
  <si>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</si>
  <si>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</si>
  <si>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</si>
  <si>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</si>
  <si>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</si>
  <si>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</si>
  <si>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</si>
  <si>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</si>
  <si>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</si>
  <si>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</si>
  <si>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</si>
  <si>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</si>
  <si>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</si>
  <si>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</si>
  <si>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</si>
  <si>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</si>
  <si>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</si>
  <si>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</si>
  <si>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</si>
  <si>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</si>
  <si>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</si>
  <si>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</si>
  <si>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</si>
  <si>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</si>
  <si>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</si>
  <si>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</si>
  <si>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</si>
  <si>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</si>
  <si>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</si>
  <si>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</si>
  <si>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</si>
  <si>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</si>
  <si>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</si>
  <si>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</si>
  <si>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</si>
  <si>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</si>
  <si>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</si>
  <si>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</si>
  <si>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</si>
  <si>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</si>
  <si>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</si>
  <si>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</si>
  <si>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</si>
  <si>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</si>
  <si>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</si>
  <si>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</si>
  <si>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</si>
  <si>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</si>
  <si>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</si>
  <si>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</si>
  <si>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</si>
  <si>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</si>
  <si>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</si>
  <si>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</si>
  <si>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</si>
  <si>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</si>
  <si>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</si>
  <si>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</si>
  <si>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</si>
  <si>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</si>
  <si>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</si>
  <si>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</si>
  <si>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</si>
  <si>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</si>
  <si>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</si>
  <si>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</si>
  <si>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</si>
  <si>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</si>
  <si>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</si>
  <si>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</si>
  <si>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</si>
  <si>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</si>
  <si>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</si>
  <si>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</si>
  <si>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</si>
  <si>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</si>
  <si>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</si>
  <si>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</si>
  <si>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</si>
  <si>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</si>
  <si>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</si>
  <si>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</si>
  <si>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</si>
  <si>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</si>
  <si>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</si>
  <si>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</si>
  <si>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</si>
  <si>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</si>
  <si>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</si>
  <si>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</si>
  <si>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</si>
  <si>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</si>
  <si>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</si>
  <si>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</si>
  <si>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</si>
  <si>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</si>
  <si>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</si>
  <si>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</si>
  <si>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</si>
  <si>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</si>
  <si>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</si>
  <si>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</si>
  <si>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</si>
  <si>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</si>
  <si>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</si>
  <si>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</si>
  <si>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</si>
  <si>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</si>
  <si>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</si>
  <si>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</si>
  <si>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</si>
  <si>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</si>
  <si>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</si>
  <si>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</si>
  <si>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</si>
  <si>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</si>
  <si>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</si>
  <si>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</si>
  <si>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</si>
  <si>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</si>
  <si>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</si>
  <si>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</si>
  <si>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</si>
  <si>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</si>
  <si>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</si>
  <si>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</si>
  <si>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</si>
  <si>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</si>
  <si>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</si>
  <si>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</si>
  <si>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</si>
  <si>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</si>
  <si>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</si>
  <si>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</si>
  <si>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</si>
  <si>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</si>
  <si>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</si>
  <si>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</si>
  <si>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</si>
  <si>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</si>
  <si>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</si>
  <si>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</si>
  <si>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</si>
  <si>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</si>
  <si>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</si>
  <si>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</si>
  <si>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</si>
  <si>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</si>
  <si>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</si>
  <si>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</si>
  <si>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</si>
  <si>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</si>
  <si>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</si>
  <si>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</si>
  <si>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</si>
  <si>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</si>
  <si>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</si>
  <si>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</si>
  <si>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</si>
  <si>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</si>
  <si>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</si>
  <si>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</si>
  <si>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</si>
  <si>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</si>
  <si>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</si>
  <si>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</si>
  <si>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</si>
  <si>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</si>
  <si>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</si>
  <si>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</si>
  <si>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</si>
  <si>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</si>
  <si>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</si>
  <si>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</si>
  <si>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</si>
  <si>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</si>
  <si>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</si>
  <si>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</si>
  <si>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</si>
  <si>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</si>
  <si>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</si>
  <si>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</si>
  <si>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</si>
  <si>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</si>
  <si>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</si>
  <si>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</si>
  <si>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</si>
  <si>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</si>
  <si>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</si>
  <si>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</si>
  <si>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</si>
  <si>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</si>
  <si>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</si>
  <si>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</si>
  <si>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</si>
  <si>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</si>
  <si>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</si>
  <si>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</si>
  <si>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</si>
  <si>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</si>
  <si>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</si>
  <si>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</si>
  <si>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</si>
  <si>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</si>
  <si>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</si>
  <si>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</si>
  <si>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</si>
  <si>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</si>
  <si>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</si>
  <si>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</si>
  <si>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</si>
  <si>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</si>
  <si>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</si>
  <si>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</si>
  <si>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</si>
  <si>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</si>
  <si>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</si>
  <si>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</si>
  <si>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</si>
  <si>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</si>
  <si>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</si>
  <si>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</si>
  <si>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</si>
  <si>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</si>
  <si>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</si>
  <si>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</si>
  <si>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</si>
  <si>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</si>
  <si>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</si>
  <si>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</si>
  <si>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</si>
  <si>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</si>
  <si>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</si>
  <si>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</si>
  <si>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</si>
  <si>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</si>
  <si>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</si>
  <si>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</si>
  <si>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</si>
  <si>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</si>
  <si>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</si>
  <si>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</si>
  <si>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</si>
  <si>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</si>
  <si>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</si>
  <si>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</si>
  <si>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</si>
  <si>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</si>
  <si>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</si>
  <si>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</si>
  <si>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</si>
  <si>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</si>
  <si>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</si>
  <si>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</si>
  <si>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</si>
  <si>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</si>
  <si>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</si>
  <si>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</si>
  <si>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</si>
  <si>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</si>
  <si>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</si>
  <si>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</si>
  <si>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</si>
  <si>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</si>
  <si>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</si>
  <si>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</si>
  <si>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</si>
  <si>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</si>
  <si>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</si>
  <si>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</si>
  <si>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</si>
  <si>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</si>
  <si>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</si>
  <si>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</si>
  <si>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</si>
  <si>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</si>
  <si>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</si>
  <si>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</si>
  <si>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</si>
  <si>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</si>
  <si>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</si>
  <si>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</si>
  <si>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</si>
  <si>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</si>
  <si>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</si>
  <si>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</si>
  <si>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</si>
  <si>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</si>
  <si>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</si>
  <si>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</si>
  <si>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</si>
  <si>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</si>
  <si>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</si>
  <si>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</si>
  <si>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</si>
  <si>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</si>
  <si>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</si>
  <si>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</si>
  <si>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</si>
  <si>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</si>
  <si>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</si>
  <si>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</si>
  <si>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</si>
  <si>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</si>
  <si>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</si>
  <si>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</si>
  <si>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</si>
  <si>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</si>
  <si>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</si>
  <si>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</si>
  <si>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</si>
  <si>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</si>
  <si>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</si>
  <si>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</si>
  <si>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</si>
  <si>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</si>
  <si>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</si>
  <si>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</si>
  <si>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</si>
  <si>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</si>
  <si>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</si>
  <si>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</si>
  <si>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</si>
  <si>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</si>
  <si>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</si>
  <si>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</si>
  <si>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</si>
  <si>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</si>
  <si>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</si>
  <si>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</si>
  <si>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</si>
  <si>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</si>
  <si>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</si>
  <si>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</si>
  <si>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</si>
  <si>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</si>
  <si>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</si>
  <si>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</si>
  <si>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</si>
  <si>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</si>
  <si>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</si>
  <si>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</si>
  <si>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</si>
  <si>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</si>
  <si>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</si>
  <si>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</si>
  <si>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</si>
  <si>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</si>
  <si>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</si>
  <si>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</si>
  <si>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</si>
  <si>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</si>
  <si>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</si>
  <si>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</si>
  <si>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</si>
  <si>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</si>
  <si>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</si>
  <si>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</si>
  <si>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</si>
  <si>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</si>
  <si>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</si>
  <si>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</si>
  <si>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</si>
  <si>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</si>
  <si>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</si>
  <si>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</si>
  <si>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</si>
  <si>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</si>
  <si>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</si>
  <si>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</si>
  <si>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</si>
  <si>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</si>
  <si>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</si>
  <si>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</si>
  <si>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</si>
  <si>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</si>
  <si>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</si>
  <si>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</si>
  <si>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</si>
  <si>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</si>
  <si>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</si>
  <si>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</si>
  <si>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</si>
  <si>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</si>
  <si>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</si>
  <si>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</si>
  <si>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</si>
  <si>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</si>
  <si>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</si>
  <si>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</si>
  <si>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</si>
  <si>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</si>
  <si>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</si>
  <si>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</si>
  <si>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</si>
  <si>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</si>
  <si>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</si>
  <si>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</si>
  <si>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</si>
  <si>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</si>
  <si>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</si>
  <si>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</si>
  <si>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</si>
  <si>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</si>
  <si>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</si>
  <si>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</si>
  <si>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</si>
  <si>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</si>
  <si>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</si>
  <si>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</si>
  <si>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</si>
  <si>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</si>
  <si>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</si>
  <si>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</si>
  <si>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</si>
  <si>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</si>
  <si>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</si>
  <si>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</si>
  <si>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</si>
  <si>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</si>
  <si>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</si>
  <si>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</si>
  <si>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</si>
  <si>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</si>
  <si>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</si>
  <si>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</si>
  <si>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</si>
  <si>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</si>
  <si>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</si>
  <si>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</si>
  <si>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</si>
  <si>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</si>
  <si>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</si>
  <si>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</si>
  <si>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</si>
  <si>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</si>
  <si>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</si>
  <si>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</si>
  <si>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</si>
  <si>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</si>
  <si>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</si>
  <si>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</si>
  <si>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</si>
  <si>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</si>
  <si>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</si>
  <si>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</si>
  <si>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</si>
  <si>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</si>
  <si>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</si>
  <si>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</si>
  <si>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</si>
  <si>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</si>
  <si>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</si>
  <si>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</si>
  <si>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</si>
  <si>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</si>
  <si>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</si>
  <si>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</si>
  <si>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</si>
  <si>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</si>
  <si>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</si>
  <si>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</si>
  <si>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</si>
  <si>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</si>
  <si>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</si>
  <si>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</si>
  <si>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</si>
  <si>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</si>
  <si>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</si>
  <si>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</si>
  <si>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</si>
  <si>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</si>
  <si>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</si>
  <si>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</si>
  <si>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</si>
  <si>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</si>
  <si>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</si>
  <si>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</si>
  <si>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</si>
  <si>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</si>
  <si>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</si>
  <si>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</si>
  <si>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</si>
  <si>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</si>
  <si>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</si>
  <si>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</si>
  <si>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</si>
  <si>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</si>
  <si>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</si>
  <si>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</si>
  <si>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</si>
  <si>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</si>
  <si>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</si>
  <si>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</si>
  <si>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</si>
  <si>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МОУ СОШ  № 31</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</si>
</sst>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4">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1"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2"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4"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35" t="s">
        <v>0</v>
      </c>
      <c r="B1" s="135"/>
      <c r="C1" s="135"/>
      <c r="D1" s="135"/>
      <c r="E1" s="135"/>
      <c r="F1" s="135"/>
      <c r="G1" s="135"/>
      <c r="H1" s="135"/>
    </row>
    <row r="2" spans="1:8" ht="66" customHeight="1">
      <c r="A2" s="10" t="s">
        <v>1</v>
      </c>
      <c r="B2" s="11" t="s">
        <v>2</v>
      </c>
      <c r="C2" s="11" t="s">
        <v>3</v>
      </c>
      <c r="D2" s="11" t="s">
        <v>4</v>
      </c>
      <c r="E2" s="11" t="s">
        <v>5</v>
      </c>
      <c r="F2" s="11" t="s">
        <v>6</v>
      </c>
      <c r="G2" s="11" t="s">
        <v>7</v>
      </c>
      <c r="H2" s="11" t="s">
        <v>8</v>
      </c>
    </row>
    <row r="3" spans="1:8" ht="22.5" customHeight="1">
      <c r="A3" s="76"/>
      <c r="B3" s="77"/>
      <c r="C3" s="77"/>
      <c r="D3" s="136" t="s">
        <v>9</v>
      </c>
      <c r="E3" s="137"/>
      <c r="F3" s="137"/>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3" t="s">
        <v>33</v>
      </c>
      <c r="C8" s="134" t="s">
        <v>34</v>
      </c>
      <c r="D8" s="133" t="s">
        <v>35</v>
      </c>
      <c r="E8" s="30">
        <v>0.35</v>
      </c>
      <c r="F8" s="15" t="s">
        <v>36</v>
      </c>
      <c r="G8" s="80">
        <f>(G10/G11)*G9</f>
        <v>1</v>
      </c>
      <c r="H8" s="15" t="s">
        <v>37</v>
      </c>
    </row>
    <row r="9" spans="1:8" ht="67.5" customHeight="1">
      <c r="A9" s="14" t="s">
        <v>38</v>
      </c>
      <c r="B9" s="133"/>
      <c r="C9" s="134"/>
      <c r="D9" s="133"/>
      <c r="E9" s="15" t="s">
        <v>39</v>
      </c>
      <c r="F9" s="15" t="s">
        <v>40</v>
      </c>
      <c r="G9" s="81">
        <v>1</v>
      </c>
      <c r="H9" s="15" t="s">
        <v>41</v>
      </c>
    </row>
    <row r="10" spans="1:8" ht="99" customHeight="1">
      <c r="A10" s="14" t="s">
        <v>42</v>
      </c>
      <c r="B10" s="133"/>
      <c r="C10" s="134"/>
      <c r="D10" s="133"/>
      <c r="E10" s="15" t="s">
        <v>39</v>
      </c>
      <c r="F10" s="15" t="s">
        <v>43</v>
      </c>
      <c r="G10" s="81">
        <v>1</v>
      </c>
      <c r="H10" s="15" t="s">
        <v>44</v>
      </c>
    </row>
    <row r="11" spans="1:8" ht="80.25" customHeight="1">
      <c r="A11" s="14" t="s">
        <v>45</v>
      </c>
      <c r="B11" s="133"/>
      <c r="C11" s="134"/>
      <c r="D11" s="133"/>
      <c r="E11" s="20" t="s">
        <v>39</v>
      </c>
      <c r="F11" s="15" t="s">
        <v>46</v>
      </c>
      <c r="G11" s="81">
        <v>1</v>
      </c>
      <c r="H11" s="15" t="s">
        <v>47</v>
      </c>
    </row>
    <row r="12" spans="1:8" ht="48" customHeight="1" collapsed="1">
      <c r="A12" s="138" t="s">
        <v>48</v>
      </c>
      <c r="B12" s="138"/>
      <c r="C12" s="138"/>
      <c r="D12" s="138"/>
      <c r="E12" s="138"/>
      <c r="F12" s="138"/>
      <c r="G12" s="138"/>
      <c r="H12" s="139"/>
    </row>
    <row r="13" spans="1:8" ht="78.75">
      <c r="A13" s="10" t="s">
        <v>1</v>
      </c>
      <c r="B13" s="11" t="s">
        <v>2</v>
      </c>
      <c r="C13" s="11" t="s">
        <v>3</v>
      </c>
      <c r="D13" s="11" t="s">
        <v>4</v>
      </c>
      <c r="E13" s="11" t="s">
        <v>5</v>
      </c>
      <c r="F13" s="11" t="s">
        <v>6</v>
      </c>
      <c r="G13" s="11" t="s">
        <v>7</v>
      </c>
      <c r="H13" s="11" t="s">
        <v>8</v>
      </c>
    </row>
    <row r="14" spans="1:8" ht="23.25" customHeight="1">
      <c r="A14" s="10"/>
      <c r="B14" s="11"/>
      <c r="C14" s="82"/>
      <c r="D14" s="140" t="s">
        <v>49</v>
      </c>
      <c r="E14" s="141"/>
      <c r="F14" s="141"/>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1" t="s">
        <v>55</v>
      </c>
      <c r="C16" s="15" t="s">
        <v>56</v>
      </c>
      <c r="D16" s="15" t="s">
        <v>57</v>
      </c>
      <c r="E16" s="15">
        <v>0.05</v>
      </c>
      <c r="F16" s="15" t="s">
        <v>58</v>
      </c>
      <c r="G16" s="83">
        <f>E17*G17+E18*G18+E19*G19+E22*G22+E23*G23+E26*G26+E27*G27+E30*G30+E31*G31</f>
        <v>1</v>
      </c>
      <c r="H16" s="15" t="s">
        <v>59</v>
      </c>
    </row>
    <row r="17" spans="1:8" ht="135" customHeight="1">
      <c r="A17" s="16" t="s">
        <v>60</v>
      </c>
      <c r="B17" s="132"/>
      <c r="C17" s="55" t="s">
        <v>61</v>
      </c>
      <c r="D17" s="55" t="s">
        <v>62</v>
      </c>
      <c r="E17" s="55">
        <v>0.1</v>
      </c>
      <c r="F17" s="73" t="s">
        <v>63</v>
      </c>
      <c r="G17" s="60">
        <v>1</v>
      </c>
      <c r="H17" s="15" t="s">
        <v>64</v>
      </c>
    </row>
    <row r="18" spans="1:8" ht="147.75" customHeight="1">
      <c r="A18" s="16" t="s">
        <v>65</v>
      </c>
      <c r="B18" s="132"/>
      <c r="C18" s="15" t="s">
        <v>66</v>
      </c>
      <c r="D18" s="15" t="s">
        <v>67</v>
      </c>
      <c r="E18" s="15">
        <v>0.1</v>
      </c>
      <c r="F18" s="27" t="s">
        <v>68</v>
      </c>
      <c r="G18" s="60">
        <v>1</v>
      </c>
      <c r="H18" s="15" t="s">
        <v>64</v>
      </c>
    </row>
    <row r="19" spans="1:8" ht="198" customHeight="1">
      <c r="A19" s="16" t="s">
        <v>69</v>
      </c>
      <c r="B19" s="132"/>
      <c r="C19" s="129" t="s">
        <v>70</v>
      </c>
      <c r="D19" s="15" t="s">
        <v>71</v>
      </c>
      <c r="E19" s="15">
        <v>0.1</v>
      </c>
      <c r="F19" s="27" t="s">
        <v>72</v>
      </c>
      <c r="G19" s="67">
        <f>IF(OR(G20=0,G21=0),0,E20*G20+E21*G21)</f>
        <v>1</v>
      </c>
      <c r="H19" s="15" t="s">
        <v>73</v>
      </c>
    </row>
    <row r="20" spans="1:8" ht="99" customHeight="1">
      <c r="A20" s="16" t="s">
        <v>74</v>
      </c>
      <c r="B20" s="132"/>
      <c r="C20" s="132"/>
      <c r="D20" s="15" t="s">
        <v>75</v>
      </c>
      <c r="E20" s="15">
        <v>0.5</v>
      </c>
      <c r="F20" s="75" t="s">
        <v>76</v>
      </c>
      <c r="G20" s="60">
        <v>1</v>
      </c>
      <c r="H20" s="15" t="s">
        <v>64</v>
      </c>
    </row>
    <row r="21" spans="1:8" ht="371.25" customHeight="1">
      <c r="A21" s="16" t="s">
        <v>77</v>
      </c>
      <c r="B21" s="132"/>
      <c r="C21" s="130"/>
      <c r="D21" s="15" t="s">
        <v>78</v>
      </c>
      <c r="E21" s="15">
        <v>0.5</v>
      </c>
      <c r="F21" s="75" t="s">
        <v>79</v>
      </c>
      <c r="G21" s="60">
        <v>1</v>
      </c>
      <c r="H21" s="15" t="s">
        <v>80</v>
      </c>
    </row>
    <row r="22" spans="1:8" ht="132.75" customHeight="1">
      <c r="A22" s="16" t="s">
        <v>81</v>
      </c>
      <c r="B22" s="132"/>
      <c r="C22" s="15" t="s">
        <v>82</v>
      </c>
      <c r="D22" s="15" t="s">
        <v>83</v>
      </c>
      <c r="E22" s="15">
        <v>0.1</v>
      </c>
      <c r="F22" s="42" t="s">
        <v>84</v>
      </c>
      <c r="G22" s="60">
        <v>1</v>
      </c>
      <c r="H22" s="15" t="s">
        <v>85</v>
      </c>
    </row>
    <row r="23" spans="1:8" ht="246" customHeight="1">
      <c r="A23" s="16" t="s">
        <v>86</v>
      </c>
      <c r="B23" s="132"/>
      <c r="C23" s="129" t="s">
        <v>87</v>
      </c>
      <c r="D23" s="15" t="s">
        <v>88</v>
      </c>
      <c r="E23" s="15">
        <v>0.1</v>
      </c>
      <c r="F23" s="27" t="s">
        <v>89</v>
      </c>
      <c r="G23" s="37">
        <f>IF(OR(G24=0,G25=0),0,E24*G24+E25*G25)</f>
        <v>1</v>
      </c>
      <c r="H23" s="15" t="s">
        <v>90</v>
      </c>
    </row>
    <row r="24" spans="1:8" ht="308.25" customHeight="1">
      <c r="A24" s="16" t="s">
        <v>91</v>
      </c>
      <c r="B24" s="132"/>
      <c r="C24" s="132"/>
      <c r="D24" s="15" t="s">
        <v>92</v>
      </c>
      <c r="E24" s="15">
        <v>0.5</v>
      </c>
      <c r="F24" s="27" t="s">
        <v>93</v>
      </c>
      <c r="G24" s="60">
        <v>1</v>
      </c>
      <c r="H24" s="15" t="s">
        <v>94</v>
      </c>
    </row>
    <row r="25" spans="1:8" ht="183.75" customHeight="1">
      <c r="A25" s="16" t="s">
        <v>95</v>
      </c>
      <c r="B25" s="132"/>
      <c r="C25" s="130"/>
      <c r="D25" s="15" t="s">
        <v>96</v>
      </c>
      <c r="E25" s="15">
        <v>0.5</v>
      </c>
      <c r="F25" s="27" t="s">
        <v>97</v>
      </c>
      <c r="G25" s="60">
        <v>1</v>
      </c>
      <c r="H25" s="15" t="s">
        <v>64</v>
      </c>
    </row>
    <row r="26" spans="1:8" ht="147.75" customHeight="1">
      <c r="A26" s="16" t="s">
        <v>98</v>
      </c>
      <c r="B26" s="132"/>
      <c r="C26" s="15" t="s">
        <v>99</v>
      </c>
      <c r="D26" s="15" t="s">
        <v>100</v>
      </c>
      <c r="E26" s="15">
        <v>0.1</v>
      </c>
      <c r="F26" s="27" t="s">
        <v>101</v>
      </c>
      <c r="G26" s="60">
        <v>1</v>
      </c>
      <c r="H26" s="15" t="s">
        <v>102</v>
      </c>
    </row>
    <row r="27" spans="1:8" ht="210.75" customHeight="1">
      <c r="A27" s="16" t="s">
        <v>103</v>
      </c>
      <c r="B27" s="132"/>
      <c r="C27" s="129" t="s">
        <v>104</v>
      </c>
      <c r="D27" s="15" t="s">
        <v>105</v>
      </c>
      <c r="E27" s="15">
        <v>0.1</v>
      </c>
      <c r="F27" s="27" t="s">
        <v>106</v>
      </c>
      <c r="G27" s="67">
        <f>IF(OR(G28=0,G29=0),0,E28*G28+E29*G29)</f>
        <v>1</v>
      </c>
      <c r="H27" s="15" t="s">
        <v>107</v>
      </c>
    </row>
    <row r="28" spans="1:8" ht="258" customHeight="1">
      <c r="A28" s="16" t="s">
        <v>108</v>
      </c>
      <c r="B28" s="132"/>
      <c r="C28" s="132"/>
      <c r="D28" s="15" t="s">
        <v>109</v>
      </c>
      <c r="E28" s="15">
        <v>0.5</v>
      </c>
      <c r="F28" s="27" t="s">
        <v>110</v>
      </c>
      <c r="G28" s="60">
        <v>1</v>
      </c>
      <c r="H28" s="15" t="s">
        <v>111</v>
      </c>
    </row>
    <row r="29" spans="1:8" ht="195.75" customHeight="1">
      <c r="A29" s="16" t="s">
        <v>112</v>
      </c>
      <c r="B29" s="132"/>
      <c r="C29" s="130"/>
      <c r="D29" s="15" t="s">
        <v>113</v>
      </c>
      <c r="E29" s="15">
        <v>0.5</v>
      </c>
      <c r="F29" s="27" t="s">
        <v>114</v>
      </c>
      <c r="G29" s="60">
        <v>1</v>
      </c>
      <c r="H29" s="15" t="s">
        <v>21</v>
      </c>
    </row>
    <row r="30" spans="1:8" ht="177" customHeight="1">
      <c r="A30" s="16" t="s">
        <v>115</v>
      </c>
      <c r="B30" s="132"/>
      <c r="C30" s="15" t="s">
        <v>116</v>
      </c>
      <c r="D30" s="15" t="s">
        <v>117</v>
      </c>
      <c r="E30" s="13">
        <v>0.15</v>
      </c>
      <c r="F30" s="69" t="s">
        <v>118</v>
      </c>
      <c r="G30" s="60">
        <v>1</v>
      </c>
      <c r="H30" s="15" t="s">
        <v>21</v>
      </c>
    </row>
    <row r="31" spans="1:8" ht="150" customHeight="1">
      <c r="A31" s="16" t="s">
        <v>119</v>
      </c>
      <c r="B31" s="130"/>
      <c r="C31" s="15" t="s">
        <v>120</v>
      </c>
      <c r="D31" s="15" t="s">
        <v>121</v>
      </c>
      <c r="E31" s="13">
        <v>0.15</v>
      </c>
      <c r="F31" s="69" t="s">
        <v>122</v>
      </c>
      <c r="G31" s="60">
        <v>1</v>
      </c>
      <c r="H31" s="15" t="s">
        <v>21</v>
      </c>
    </row>
    <row r="32" spans="1:8" ht="64.5" customHeight="1">
      <c r="A32" s="16" t="s">
        <v>22</v>
      </c>
      <c r="B32" s="129" t="s">
        <v>123</v>
      </c>
      <c r="C32" s="15" t="s">
        <v>124</v>
      </c>
      <c r="D32" s="15" t="s">
        <v>125</v>
      </c>
      <c r="E32" s="15">
        <v>0.01</v>
      </c>
      <c r="F32" s="27" t="s">
        <v>126</v>
      </c>
      <c r="G32" s="67">
        <f>E33*G33+E34*G34</f>
        <v>1</v>
      </c>
      <c r="H32" s="15" t="s">
        <v>127</v>
      </c>
    </row>
    <row r="33" spans="1:8" ht="165" customHeight="1">
      <c r="A33" s="22" t="s">
        <v>128</v>
      </c>
      <c r="B33" s="132"/>
      <c r="C33" s="15" t="s">
        <v>129</v>
      </c>
      <c r="D33" s="15" t="s">
        <v>130</v>
      </c>
      <c r="E33" s="15">
        <v>0.5</v>
      </c>
      <c r="F33" s="27" t="s">
        <v>131</v>
      </c>
      <c r="G33" s="60">
        <v>1</v>
      </c>
      <c r="H33" s="15" t="s">
        <v>132</v>
      </c>
    </row>
    <row r="34" spans="1:8" ht="115.5" customHeight="1">
      <c r="A34" s="22" t="s">
        <v>133</v>
      </c>
      <c r="B34" s="130"/>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3" t="s">
        <v>148</v>
      </c>
      <c r="C37" s="15" t="s">
        <v>149</v>
      </c>
      <c r="D37" s="15" t="s">
        <v>150</v>
      </c>
      <c r="E37" s="13">
        <v>0.6</v>
      </c>
      <c r="F37" s="27" t="s">
        <v>151</v>
      </c>
      <c r="G37" s="67">
        <f>E38*G38+E41*G41+E42*G42+E43*G43+E44*G44+E45*G45+E46*G46+E47*G47+E48*G48+E50*G50</f>
        <v>1</v>
      </c>
      <c r="H37" s="15" t="s">
        <v>152</v>
      </c>
    </row>
    <row r="38" spans="1:8" ht="208.5" customHeight="1">
      <c r="A38" s="16" t="s">
        <v>153</v>
      </c>
      <c r="B38" s="133"/>
      <c r="C38" s="129" t="s">
        <v>154</v>
      </c>
      <c r="D38" s="15" t="s">
        <v>155</v>
      </c>
      <c r="E38" s="15">
        <v>0.01</v>
      </c>
      <c r="F38" s="27" t="s">
        <v>156</v>
      </c>
      <c r="G38" s="37">
        <f>IF(OR(G39=0,G40=0),0,E39*G39+E40*G40)</f>
        <v>1</v>
      </c>
      <c r="H38" s="15" t="s">
        <v>157</v>
      </c>
    </row>
    <row r="39" spans="1:8" ht="310.5" customHeight="1">
      <c r="A39" s="16" t="s">
        <v>158</v>
      </c>
      <c r="B39" s="133"/>
      <c r="C39" s="132"/>
      <c r="D39" s="15" t="s">
        <v>159</v>
      </c>
      <c r="E39" s="15">
        <v>0.5</v>
      </c>
      <c r="F39" s="27" t="s">
        <v>160</v>
      </c>
      <c r="G39" s="60">
        <v>1</v>
      </c>
      <c r="H39" s="15" t="s">
        <v>161</v>
      </c>
    </row>
    <row r="40" spans="1:8" ht="180" customHeight="1">
      <c r="A40" s="16" t="s">
        <v>162</v>
      </c>
      <c r="B40" s="133"/>
      <c r="C40" s="130"/>
      <c r="D40" s="15" t="s">
        <v>163</v>
      </c>
      <c r="E40" s="15">
        <v>0.5</v>
      </c>
      <c r="F40" s="27" t="s">
        <v>164</v>
      </c>
      <c r="G40" s="60">
        <v>1</v>
      </c>
      <c r="H40" s="15" t="s">
        <v>132</v>
      </c>
    </row>
    <row r="41" spans="1:8" ht="183" customHeight="1">
      <c r="A41" s="16" t="s">
        <v>165</v>
      </c>
      <c r="B41" s="133"/>
      <c r="C41" s="15" t="s">
        <v>166</v>
      </c>
      <c r="D41" s="15" t="s">
        <v>167</v>
      </c>
      <c r="E41" s="15">
        <v>0.05</v>
      </c>
      <c r="F41" s="27" t="s">
        <v>168</v>
      </c>
      <c r="G41" s="60">
        <v>1</v>
      </c>
      <c r="H41" s="15" t="s">
        <v>132</v>
      </c>
    </row>
    <row r="42" spans="1:8" ht="275.25" customHeight="1">
      <c r="A42" s="16" t="s">
        <v>169</v>
      </c>
      <c r="B42" s="133"/>
      <c r="C42" s="15" t="s">
        <v>170</v>
      </c>
      <c r="D42" s="15" t="s">
        <v>171</v>
      </c>
      <c r="E42" s="15">
        <v>0.05</v>
      </c>
      <c r="F42" s="27" t="s">
        <v>172</v>
      </c>
      <c r="G42" s="60">
        <v>1</v>
      </c>
      <c r="H42" s="15" t="s">
        <v>173</v>
      </c>
    </row>
    <row r="43" spans="1:8" ht="130.5" customHeight="1">
      <c r="A43" s="26" t="s">
        <v>174</v>
      </c>
      <c r="B43" s="133"/>
      <c r="C43" s="13" t="s">
        <v>175</v>
      </c>
      <c r="D43" s="13" t="s">
        <v>176</v>
      </c>
      <c r="E43" s="13">
        <v>0.4</v>
      </c>
      <c r="F43" s="69" t="s">
        <v>177</v>
      </c>
      <c r="G43" s="70">
        <v>1</v>
      </c>
      <c r="H43" s="15" t="s">
        <v>178</v>
      </c>
    </row>
    <row r="44" spans="1:8" ht="177" customHeight="1">
      <c r="A44" s="16" t="s">
        <v>179</v>
      </c>
      <c r="B44" s="133"/>
      <c r="C44" s="15" t="s">
        <v>180</v>
      </c>
      <c r="D44" s="15" t="s">
        <v>181</v>
      </c>
      <c r="E44" s="15">
        <v>0.02</v>
      </c>
      <c r="F44" s="27" t="s">
        <v>182</v>
      </c>
      <c r="G44" s="60">
        <v>1</v>
      </c>
      <c r="H44" s="15" t="s">
        <v>183</v>
      </c>
    </row>
    <row r="45" spans="1:8" ht="79.5" customHeight="1">
      <c r="A45" s="26" t="s">
        <v>184</v>
      </c>
      <c r="B45" s="133"/>
      <c r="C45" s="13" t="s">
        <v>185</v>
      </c>
      <c r="D45" s="13" t="s">
        <v>186</v>
      </c>
      <c r="E45" s="13">
        <v>0.4</v>
      </c>
      <c r="F45" s="69" t="s">
        <v>187</v>
      </c>
      <c r="G45" s="70">
        <v>1</v>
      </c>
      <c r="H45" s="15" t="s">
        <v>188</v>
      </c>
    </row>
    <row r="46" spans="1:8" ht="84" customHeight="1">
      <c r="A46" s="16" t="s">
        <v>189</v>
      </c>
      <c r="B46" s="133"/>
      <c r="C46" s="15" t="s">
        <v>190</v>
      </c>
      <c r="D46" s="15" t="s">
        <v>191</v>
      </c>
      <c r="E46" s="15">
        <v>0.01</v>
      </c>
      <c r="F46" s="27" t="s">
        <v>192</v>
      </c>
      <c r="G46" s="60">
        <v>1</v>
      </c>
      <c r="H46" s="15" t="s">
        <v>193</v>
      </c>
    </row>
    <row r="47" spans="1:8" ht="81" customHeight="1">
      <c r="A47" s="16" t="s">
        <v>194</v>
      </c>
      <c r="B47" s="133"/>
      <c r="C47" s="15" t="s">
        <v>195</v>
      </c>
      <c r="D47" s="15" t="s">
        <v>196</v>
      </c>
      <c r="E47" s="15">
        <v>0.01</v>
      </c>
      <c r="F47" s="27" t="s">
        <v>197</v>
      </c>
      <c r="G47" s="60">
        <v>1</v>
      </c>
      <c r="H47" s="15" t="s">
        <v>64</v>
      </c>
    </row>
    <row r="48" spans="1:8" ht="37.5" customHeight="1">
      <c r="A48" s="16" t="s">
        <v>198</v>
      </c>
      <c r="B48" s="133"/>
      <c r="C48" s="129" t="s">
        <v>199</v>
      </c>
      <c r="D48" s="129" t="s">
        <v>200</v>
      </c>
      <c r="E48" s="15">
        <v>0.04</v>
      </c>
      <c r="F48" s="27" t="s">
        <v>201</v>
      </c>
      <c r="G48" s="67">
        <f>G49/100</f>
        <v>1</v>
      </c>
      <c r="H48" s="15" t="s">
        <v>202</v>
      </c>
    </row>
    <row r="49" spans="1:10" ht="209.25" customHeight="1">
      <c r="A49" s="16" t="s">
        <v>203</v>
      </c>
      <c r="B49" s="133"/>
      <c r="C49" s="130"/>
      <c r="D49" s="130"/>
      <c r="E49" s="15" t="s">
        <v>12</v>
      </c>
      <c r="F49" s="72" t="s">
        <v>204</v>
      </c>
      <c r="G49" s="60">
        <v>100</v>
      </c>
      <c r="H49" s="15" t="s">
        <v>205</v>
      </c>
      <c r="J49" s="64"/>
    </row>
    <row r="50" spans="1:10" ht="273" customHeight="1">
      <c r="A50" s="16" t="s">
        <v>206</v>
      </c>
      <c r="B50" s="133"/>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35" t="s">
        <v>216</v>
      </c>
      <c r="B1" s="135"/>
      <c r="C1" s="135"/>
      <c r="D1" s="135"/>
      <c r="E1" s="135"/>
      <c r="F1" s="135"/>
      <c r="G1" s="135"/>
      <c r="H1" s="135"/>
    </row>
    <row r="2" spans="1:9" ht="65.25" customHeight="1">
      <c r="A2" s="10" t="s">
        <v>1</v>
      </c>
      <c r="B2" s="11" t="s">
        <v>2</v>
      </c>
      <c r="C2" s="11" t="s">
        <v>3</v>
      </c>
      <c r="D2" s="11" t="s">
        <v>4</v>
      </c>
      <c r="E2" s="11" t="s">
        <v>5</v>
      </c>
      <c r="F2" s="11" t="s">
        <v>6</v>
      </c>
      <c r="G2" s="12" t="s">
        <v>7</v>
      </c>
      <c r="H2" s="11" t="s">
        <v>8</v>
      </c>
    </row>
    <row r="3" spans="1:9" ht="22.5" customHeight="1">
      <c r="A3" s="66"/>
      <c r="B3" s="12"/>
      <c r="C3" s="12"/>
      <c r="D3" s="136" t="s">
        <v>9</v>
      </c>
      <c r="E3" s="137"/>
      <c r="F3" s="137"/>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29" t="s">
        <v>221</v>
      </c>
      <c r="C5" s="15" t="s">
        <v>222</v>
      </c>
      <c r="D5" s="15" t="s">
        <v>223</v>
      </c>
      <c r="E5" s="15">
        <v>0.05</v>
      </c>
      <c r="F5" s="27" t="s">
        <v>58</v>
      </c>
      <c r="G5" s="67">
        <f>E6*G6+E7*G7+E10*G10+E11*G11+E14*G14+E15*G15+E18*G18+E19*G19+E22*G22+E23*G23</f>
        <v>0.99999999999999989</v>
      </c>
      <c r="H5" s="15" t="s">
        <v>224</v>
      </c>
    </row>
    <row r="6" spans="1:9" ht="368.25" customHeight="1">
      <c r="A6" s="16" t="s">
        <v>60</v>
      </c>
      <c r="B6" s="132"/>
      <c r="C6" s="15" t="s">
        <v>225</v>
      </c>
      <c r="D6" s="15" t="s">
        <v>226</v>
      </c>
      <c r="E6" s="15">
        <v>0.1</v>
      </c>
      <c r="F6" s="27" t="s">
        <v>63</v>
      </c>
      <c r="G6" s="60">
        <v>1</v>
      </c>
      <c r="H6" s="15" t="s">
        <v>227</v>
      </c>
    </row>
    <row r="7" spans="1:9" ht="145.5" customHeight="1">
      <c r="A7" s="16" t="s">
        <v>65</v>
      </c>
      <c r="B7" s="132"/>
      <c r="C7" s="129" t="s">
        <v>228</v>
      </c>
      <c r="D7" s="15" t="s">
        <v>229</v>
      </c>
      <c r="E7" s="15">
        <v>0.1</v>
      </c>
      <c r="F7" s="27" t="s">
        <v>230</v>
      </c>
      <c r="G7" s="67">
        <f>G8/G9</f>
        <v>1</v>
      </c>
      <c r="H7" s="15" t="s">
        <v>231</v>
      </c>
      <c r="I7" s="21"/>
    </row>
    <row r="8" spans="1:9" ht="47.25">
      <c r="A8" s="16" t="s">
        <v>232</v>
      </c>
      <c r="B8" s="132"/>
      <c r="C8" s="132"/>
      <c r="D8" s="15" t="s">
        <v>233</v>
      </c>
      <c r="E8" s="15" t="s">
        <v>12</v>
      </c>
      <c r="F8" s="27" t="s">
        <v>234</v>
      </c>
      <c r="G8" s="60">
        <v>1</v>
      </c>
      <c r="H8" s="15" t="s">
        <v>205</v>
      </c>
    </row>
    <row r="9" spans="1:9" ht="36.75" customHeight="1">
      <c r="A9" s="16" t="s">
        <v>235</v>
      </c>
      <c r="B9" s="132"/>
      <c r="C9" s="130"/>
      <c r="D9" s="15" t="s">
        <v>236</v>
      </c>
      <c r="E9" s="15" t="s">
        <v>12</v>
      </c>
      <c r="F9" s="27" t="s">
        <v>237</v>
      </c>
      <c r="G9" s="60">
        <v>1</v>
      </c>
      <c r="H9" s="15" t="s">
        <v>205</v>
      </c>
    </row>
    <row r="10" spans="1:9" ht="148.5" customHeight="1">
      <c r="A10" s="16" t="s">
        <v>69</v>
      </c>
      <c r="B10" s="132"/>
      <c r="C10" s="15" t="s">
        <v>238</v>
      </c>
      <c r="D10" s="15" t="s">
        <v>67</v>
      </c>
      <c r="E10" s="15">
        <v>0.1</v>
      </c>
      <c r="F10" s="27" t="s">
        <v>68</v>
      </c>
      <c r="G10" s="60">
        <v>1</v>
      </c>
      <c r="H10" s="15" t="s">
        <v>132</v>
      </c>
    </row>
    <row r="11" spans="1:9" ht="194.25" customHeight="1">
      <c r="A11" s="16" t="s">
        <v>81</v>
      </c>
      <c r="B11" s="132"/>
      <c r="C11" s="129" t="s">
        <v>70</v>
      </c>
      <c r="D11" s="15" t="s">
        <v>239</v>
      </c>
      <c r="E11" s="15">
        <v>0.1</v>
      </c>
      <c r="F11" s="27" t="s">
        <v>72</v>
      </c>
      <c r="G11" s="37">
        <f>IF(OR(G12=0,G13=0),0,E12*G12+E13*G13)</f>
        <v>1</v>
      </c>
      <c r="H11" s="15" t="s">
        <v>240</v>
      </c>
    </row>
    <row r="12" spans="1:9" ht="102" customHeight="1">
      <c r="A12" s="16" t="s">
        <v>241</v>
      </c>
      <c r="B12" s="132"/>
      <c r="C12" s="132"/>
      <c r="D12" s="15" t="s">
        <v>75</v>
      </c>
      <c r="E12" s="15">
        <v>0.5</v>
      </c>
      <c r="F12" s="75" t="s">
        <v>76</v>
      </c>
      <c r="G12" s="60">
        <v>1</v>
      </c>
      <c r="H12" s="15" t="s">
        <v>21</v>
      </c>
    </row>
    <row r="13" spans="1:9" ht="309" customHeight="1">
      <c r="A13" s="16" t="s">
        <v>242</v>
      </c>
      <c r="B13" s="132"/>
      <c r="C13" s="130"/>
      <c r="D13" s="15" t="s">
        <v>243</v>
      </c>
      <c r="E13" s="15">
        <v>0.5</v>
      </c>
      <c r="F13" s="75" t="s">
        <v>79</v>
      </c>
      <c r="G13" s="15">
        <v>1</v>
      </c>
      <c r="H13" s="15" t="s">
        <v>244</v>
      </c>
    </row>
    <row r="14" spans="1:9" ht="127.5" customHeight="1">
      <c r="A14" s="16" t="s">
        <v>86</v>
      </c>
      <c r="B14" s="132"/>
      <c r="C14" s="15" t="s">
        <v>82</v>
      </c>
      <c r="D14" s="15" t="s">
        <v>245</v>
      </c>
      <c r="E14" s="15">
        <v>0.1</v>
      </c>
      <c r="F14" s="42" t="s">
        <v>84</v>
      </c>
      <c r="G14" s="60">
        <v>1</v>
      </c>
      <c r="H14" s="15" t="s">
        <v>21</v>
      </c>
    </row>
    <row r="15" spans="1:9" ht="201.75" customHeight="1">
      <c r="A15" s="16" t="s">
        <v>98</v>
      </c>
      <c r="B15" s="132"/>
      <c r="C15" s="129" t="s">
        <v>246</v>
      </c>
      <c r="D15" s="15" t="s">
        <v>247</v>
      </c>
      <c r="E15" s="15">
        <v>0.1</v>
      </c>
      <c r="F15" s="27" t="s">
        <v>89</v>
      </c>
      <c r="G15" s="67">
        <f>IF(OR(G16=0,G17=0),0,E16*G16+E17*G17)</f>
        <v>1</v>
      </c>
      <c r="H15" s="15" t="s">
        <v>248</v>
      </c>
    </row>
    <row r="16" spans="1:9" ht="307.5" customHeight="1">
      <c r="A16" s="16" t="s">
        <v>249</v>
      </c>
      <c r="B16" s="132"/>
      <c r="C16" s="132"/>
      <c r="D16" s="15" t="s">
        <v>92</v>
      </c>
      <c r="E16" s="15">
        <v>0.5</v>
      </c>
      <c r="F16" s="27" t="s">
        <v>93</v>
      </c>
      <c r="G16" s="60">
        <v>1</v>
      </c>
      <c r="H16" s="15" t="s">
        <v>250</v>
      </c>
    </row>
    <row r="17" spans="1:8" ht="183.75" customHeight="1">
      <c r="A17" s="16" t="s">
        <v>251</v>
      </c>
      <c r="B17" s="132"/>
      <c r="C17" s="130"/>
      <c r="D17" s="15" t="s">
        <v>252</v>
      </c>
      <c r="E17" s="15">
        <v>0.5</v>
      </c>
      <c r="F17" s="27" t="s">
        <v>97</v>
      </c>
      <c r="G17" s="60">
        <v>1</v>
      </c>
      <c r="H17" s="15" t="s">
        <v>64</v>
      </c>
    </row>
    <row r="18" spans="1:8" ht="150" customHeight="1">
      <c r="A18" s="16" t="s">
        <v>103</v>
      </c>
      <c r="B18" s="132"/>
      <c r="C18" s="15" t="s">
        <v>99</v>
      </c>
      <c r="D18" s="15" t="s">
        <v>100</v>
      </c>
      <c r="E18" s="15">
        <v>0.1</v>
      </c>
      <c r="F18" s="27" t="s">
        <v>101</v>
      </c>
      <c r="G18" s="60">
        <v>1</v>
      </c>
      <c r="H18" s="15" t="s">
        <v>253</v>
      </c>
    </row>
    <row r="19" spans="1:8" ht="226.5" customHeight="1">
      <c r="A19" s="16" t="s">
        <v>115</v>
      </c>
      <c r="B19" s="132"/>
      <c r="C19" s="129" t="s">
        <v>254</v>
      </c>
      <c r="D19" s="15" t="s">
        <v>105</v>
      </c>
      <c r="E19" s="15">
        <v>0.1</v>
      </c>
      <c r="F19" s="27" t="s">
        <v>106</v>
      </c>
      <c r="G19" s="67">
        <f>IF(OR(G20=0,G21=0),0,E20*G20+E21*G21)</f>
        <v>1</v>
      </c>
      <c r="H19" s="15" t="s">
        <v>255</v>
      </c>
    </row>
    <row r="20" spans="1:8" ht="309" customHeight="1">
      <c r="A20" s="16" t="s">
        <v>256</v>
      </c>
      <c r="B20" s="132"/>
      <c r="C20" s="132"/>
      <c r="D20" s="15" t="s">
        <v>257</v>
      </c>
      <c r="E20" s="15">
        <v>0.5</v>
      </c>
      <c r="F20" s="27" t="s">
        <v>110</v>
      </c>
      <c r="G20" s="60">
        <v>1</v>
      </c>
      <c r="H20" s="15" t="s">
        <v>258</v>
      </c>
    </row>
    <row r="21" spans="1:8" ht="196.5" customHeight="1">
      <c r="A21" s="16" t="s">
        <v>259</v>
      </c>
      <c r="B21" s="132"/>
      <c r="C21" s="130"/>
      <c r="D21" s="15" t="s">
        <v>113</v>
      </c>
      <c r="E21" s="15">
        <v>0.5</v>
      </c>
      <c r="F21" s="27" t="s">
        <v>114</v>
      </c>
      <c r="G21" s="15">
        <v>1</v>
      </c>
      <c r="H21" s="15" t="s">
        <v>64</v>
      </c>
    </row>
    <row r="22" spans="1:8" ht="309" customHeight="1">
      <c r="A22" s="16" t="s">
        <v>119</v>
      </c>
      <c r="B22" s="132"/>
      <c r="C22" s="15" t="s">
        <v>260</v>
      </c>
      <c r="D22" s="15" t="s">
        <v>261</v>
      </c>
      <c r="E22" s="15">
        <v>0.1</v>
      </c>
      <c r="F22" s="27" t="s">
        <v>118</v>
      </c>
      <c r="G22" s="60">
        <v>1</v>
      </c>
      <c r="H22" s="15" t="s">
        <v>250</v>
      </c>
    </row>
    <row r="23" spans="1:8" ht="165" customHeight="1">
      <c r="A23" s="16" t="s">
        <v>262</v>
      </c>
      <c r="B23" s="130"/>
      <c r="C23" s="15" t="s">
        <v>263</v>
      </c>
      <c r="D23" s="15" t="s">
        <v>121</v>
      </c>
      <c r="E23" s="15">
        <v>0.1</v>
      </c>
      <c r="F23" s="27" t="s">
        <v>122</v>
      </c>
      <c r="G23" s="60">
        <v>1</v>
      </c>
      <c r="H23" s="15" t="s">
        <v>132</v>
      </c>
    </row>
    <row r="24" spans="1:8" ht="67.5" customHeight="1">
      <c r="A24" s="16" t="s">
        <v>22</v>
      </c>
      <c r="B24" s="129" t="s">
        <v>264</v>
      </c>
      <c r="C24" s="15" t="s">
        <v>265</v>
      </c>
      <c r="D24" s="15" t="s">
        <v>125</v>
      </c>
      <c r="E24" s="15">
        <v>0.01</v>
      </c>
      <c r="F24" s="27" t="s">
        <v>126</v>
      </c>
      <c r="G24" s="67">
        <f>E25*G25+E26*G26</f>
        <v>1</v>
      </c>
      <c r="H24" s="15" t="s">
        <v>127</v>
      </c>
    </row>
    <row r="25" spans="1:8" ht="146.25" customHeight="1">
      <c r="A25" s="22" t="s">
        <v>128</v>
      </c>
      <c r="B25" s="132"/>
      <c r="C25" s="15" t="s">
        <v>266</v>
      </c>
      <c r="D25" s="15" t="s">
        <v>130</v>
      </c>
      <c r="E25" s="15">
        <v>0.5</v>
      </c>
      <c r="F25" s="27" t="s">
        <v>131</v>
      </c>
      <c r="G25" s="60">
        <v>1</v>
      </c>
      <c r="H25" s="15" t="s">
        <v>132</v>
      </c>
    </row>
    <row r="26" spans="1:8" ht="115.5" customHeight="1">
      <c r="A26" s="22" t="s">
        <v>133</v>
      </c>
      <c r="B26" s="130"/>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3"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3"/>
      <c r="C31" s="129" t="s">
        <v>281</v>
      </c>
      <c r="D31" s="15" t="s">
        <v>155</v>
      </c>
      <c r="E31" s="15">
        <v>0.01</v>
      </c>
      <c r="F31" s="27" t="s">
        <v>156</v>
      </c>
      <c r="G31" s="67">
        <f>IF(OR(G32=0,G33=0),0,E32*G32+E33*G33)</f>
        <v>1</v>
      </c>
      <c r="H31" s="15" t="s">
        <v>282</v>
      </c>
    </row>
    <row r="32" spans="1:8" ht="293.25" customHeight="1">
      <c r="A32" s="16" t="s">
        <v>283</v>
      </c>
      <c r="B32" s="133"/>
      <c r="C32" s="132"/>
      <c r="D32" s="15" t="s">
        <v>284</v>
      </c>
      <c r="E32" s="15">
        <v>0.5</v>
      </c>
      <c r="F32" s="27" t="s">
        <v>160</v>
      </c>
      <c r="G32" s="60">
        <v>1</v>
      </c>
      <c r="H32" s="15" t="s">
        <v>285</v>
      </c>
    </row>
    <row r="33" spans="1:8" ht="176.25" customHeight="1" collapsed="1">
      <c r="A33" s="16" t="s">
        <v>286</v>
      </c>
      <c r="B33" s="133"/>
      <c r="C33" s="130"/>
      <c r="D33" s="15" t="s">
        <v>287</v>
      </c>
      <c r="E33" s="15">
        <v>0.5</v>
      </c>
      <c r="F33" s="27" t="s">
        <v>164</v>
      </c>
      <c r="G33" s="60">
        <v>1</v>
      </c>
      <c r="H33" s="15" t="s">
        <v>64</v>
      </c>
    </row>
    <row r="34" spans="1:8" ht="310.5" customHeight="1">
      <c r="A34" s="16" t="s">
        <v>288</v>
      </c>
      <c r="B34" s="133"/>
      <c r="C34" s="15" t="s">
        <v>289</v>
      </c>
      <c r="D34" s="15" t="s">
        <v>167</v>
      </c>
      <c r="E34" s="15">
        <v>0.05</v>
      </c>
      <c r="F34" s="27" t="s">
        <v>168</v>
      </c>
      <c r="G34" s="60">
        <v>1</v>
      </c>
      <c r="H34" s="25" t="s">
        <v>290</v>
      </c>
    </row>
    <row r="35" spans="1:8" ht="378.75" customHeight="1">
      <c r="A35" s="16" t="s">
        <v>291</v>
      </c>
      <c r="B35" s="133"/>
      <c r="C35" s="15" t="s">
        <v>292</v>
      </c>
      <c r="D35" s="15" t="s">
        <v>293</v>
      </c>
      <c r="E35" s="15">
        <v>0.05</v>
      </c>
      <c r="F35" s="27" t="s">
        <v>294</v>
      </c>
      <c r="G35" s="60">
        <v>1</v>
      </c>
      <c r="H35" s="15" t="s">
        <v>295</v>
      </c>
    </row>
    <row r="36" spans="1:8" ht="369" customHeight="1">
      <c r="A36" s="16" t="s">
        <v>296</v>
      </c>
      <c r="B36" s="133"/>
      <c r="C36" s="15" t="s">
        <v>297</v>
      </c>
      <c r="D36" s="15" t="s">
        <v>298</v>
      </c>
      <c r="E36" s="15">
        <v>0.01</v>
      </c>
      <c r="F36" s="27" t="s">
        <v>172</v>
      </c>
      <c r="G36" s="60">
        <v>1</v>
      </c>
      <c r="H36" s="15" t="s">
        <v>299</v>
      </c>
    </row>
    <row r="37" spans="1:8" ht="178.5" customHeight="1">
      <c r="A37" s="26" t="s">
        <v>300</v>
      </c>
      <c r="B37" s="133"/>
      <c r="C37" s="13" t="s">
        <v>301</v>
      </c>
      <c r="D37" s="13" t="s">
        <v>176</v>
      </c>
      <c r="E37" s="13">
        <v>0.4</v>
      </c>
      <c r="F37" s="69" t="s">
        <v>177</v>
      </c>
      <c r="G37" s="70">
        <v>1</v>
      </c>
      <c r="H37" s="13" t="s">
        <v>302</v>
      </c>
    </row>
    <row r="38" spans="1:8" ht="162.75" customHeight="1">
      <c r="A38" s="16" t="s">
        <v>303</v>
      </c>
      <c r="B38" s="133"/>
      <c r="C38" s="15" t="s">
        <v>304</v>
      </c>
      <c r="D38" s="15" t="s">
        <v>305</v>
      </c>
      <c r="E38" s="15">
        <v>0.01</v>
      </c>
      <c r="F38" s="27" t="s">
        <v>182</v>
      </c>
      <c r="G38" s="60">
        <v>1</v>
      </c>
      <c r="H38" s="15" t="s">
        <v>306</v>
      </c>
    </row>
    <row r="39" spans="1:8" ht="374.25" customHeight="1">
      <c r="A39" s="26" t="s">
        <v>307</v>
      </c>
      <c r="B39" s="133"/>
      <c r="C39" s="13" t="s">
        <v>308</v>
      </c>
      <c r="D39" s="13" t="s">
        <v>186</v>
      </c>
      <c r="E39" s="13">
        <v>0.4</v>
      </c>
      <c r="F39" s="69" t="s">
        <v>187</v>
      </c>
      <c r="G39" s="70">
        <v>1</v>
      </c>
      <c r="H39" s="15" t="s">
        <v>309</v>
      </c>
    </row>
    <row r="40" spans="1:8" ht="103.5" customHeight="1">
      <c r="A40" s="16" t="s">
        <v>310</v>
      </c>
      <c r="B40" s="133"/>
      <c r="C40" s="15" t="s">
        <v>311</v>
      </c>
      <c r="D40" s="15" t="s">
        <v>191</v>
      </c>
      <c r="E40" s="15">
        <v>0.01</v>
      </c>
      <c r="F40" s="27" t="s">
        <v>312</v>
      </c>
      <c r="G40" s="60">
        <v>1</v>
      </c>
      <c r="H40" s="15" t="s">
        <v>313</v>
      </c>
    </row>
    <row r="41" spans="1:8" ht="85.5" customHeight="1">
      <c r="A41" s="16" t="s">
        <v>314</v>
      </c>
      <c r="B41" s="133"/>
      <c r="C41" s="15" t="s">
        <v>315</v>
      </c>
      <c r="D41" s="15" t="s">
        <v>316</v>
      </c>
      <c r="E41" s="15">
        <v>0.01</v>
      </c>
      <c r="F41" s="27" t="s">
        <v>197</v>
      </c>
      <c r="G41" s="60">
        <v>1</v>
      </c>
      <c r="H41" s="15" t="s">
        <v>317</v>
      </c>
    </row>
    <row r="42" spans="1:8" ht="69.75" customHeight="1">
      <c r="A42" s="16" t="s">
        <v>318</v>
      </c>
      <c r="B42" s="133"/>
      <c r="C42" s="129" t="s">
        <v>319</v>
      </c>
      <c r="D42" s="15" t="s">
        <v>320</v>
      </c>
      <c r="E42" s="15">
        <v>0.03</v>
      </c>
      <c r="F42" s="27" t="s">
        <v>321</v>
      </c>
      <c r="G42" s="67">
        <f>E43*G43+E44*G44</f>
        <v>1</v>
      </c>
      <c r="H42" s="15" t="s">
        <v>322</v>
      </c>
    </row>
    <row r="43" spans="1:8" ht="115.5" customHeight="1">
      <c r="A43" s="16" t="s">
        <v>323</v>
      </c>
      <c r="B43" s="133"/>
      <c r="C43" s="132"/>
      <c r="D43" s="15" t="s">
        <v>324</v>
      </c>
      <c r="E43" s="15">
        <v>0.5</v>
      </c>
      <c r="F43" s="27" t="s">
        <v>325</v>
      </c>
      <c r="G43" s="15">
        <v>1</v>
      </c>
      <c r="H43" s="15" t="s">
        <v>326</v>
      </c>
    </row>
    <row r="44" spans="1:8" ht="309" customHeight="1">
      <c r="A44" s="16" t="s">
        <v>327</v>
      </c>
      <c r="B44" s="133"/>
      <c r="C44" s="132"/>
      <c r="D44" s="15" t="s">
        <v>328</v>
      </c>
      <c r="E44" s="15">
        <v>0.5</v>
      </c>
      <c r="F44" s="27" t="s">
        <v>329</v>
      </c>
      <c r="G44" s="67">
        <f>IF(G45&lt;G46,0,1)</f>
        <v>1</v>
      </c>
      <c r="H44" s="15" t="s">
        <v>330</v>
      </c>
    </row>
    <row r="45" spans="1:8" ht="35.25" customHeight="1">
      <c r="A45" s="16" t="s">
        <v>331</v>
      </c>
      <c r="B45" s="133"/>
      <c r="C45" s="132"/>
      <c r="D45" s="15" t="s">
        <v>332</v>
      </c>
      <c r="E45" s="15" t="s">
        <v>12</v>
      </c>
      <c r="F45" s="27" t="s">
        <v>333</v>
      </c>
      <c r="G45" s="60">
        <v>1</v>
      </c>
      <c r="H45" s="15" t="s">
        <v>334</v>
      </c>
    </row>
    <row r="46" spans="1:8" ht="36.75" customHeight="1">
      <c r="A46" s="16" t="s">
        <v>335</v>
      </c>
      <c r="B46" s="133"/>
      <c r="C46" s="130"/>
      <c r="D46" s="15" t="s">
        <v>336</v>
      </c>
      <c r="E46" s="15" t="s">
        <v>12</v>
      </c>
      <c r="F46" s="27" t="s">
        <v>337</v>
      </c>
      <c r="G46" s="60">
        <v>1</v>
      </c>
      <c r="H46" s="15" t="s">
        <v>334</v>
      </c>
    </row>
    <row r="47" spans="1:8" ht="311.25" customHeight="1">
      <c r="A47" s="16" t="s">
        <v>338</v>
      </c>
      <c r="B47" s="133"/>
      <c r="C47" s="129" t="s">
        <v>339</v>
      </c>
      <c r="D47" s="129" t="s">
        <v>200</v>
      </c>
      <c r="E47" s="15">
        <v>0.01</v>
      </c>
      <c r="F47" s="27" t="s">
        <v>201</v>
      </c>
      <c r="G47" s="67">
        <f>G48/100</f>
        <v>1</v>
      </c>
      <c r="H47" s="15" t="s">
        <v>340</v>
      </c>
    </row>
    <row r="48" spans="1:8" ht="54" customHeight="1">
      <c r="A48" s="16" t="s">
        <v>341</v>
      </c>
      <c r="B48" s="133"/>
      <c r="C48" s="130"/>
      <c r="D48" s="130"/>
      <c r="E48" s="15" t="s">
        <v>12</v>
      </c>
      <c r="F48" s="72" t="s">
        <v>204</v>
      </c>
      <c r="G48" s="60">
        <v>100</v>
      </c>
      <c r="H48" s="15" t="s">
        <v>205</v>
      </c>
    </row>
    <row r="49" spans="1:8" ht="279.75" customHeight="1">
      <c r="A49" s="16" t="s">
        <v>342</v>
      </c>
      <c r="B49" s="133"/>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35" t="s">
        <v>362</v>
      </c>
      <c r="B1" s="135"/>
      <c r="C1" s="135"/>
      <c r="D1" s="135"/>
      <c r="E1" s="135"/>
      <c r="F1" s="135"/>
      <c r="G1" s="135"/>
      <c r="H1" s="135"/>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36" t="s">
        <v>9</v>
      </c>
      <c r="E3" s="137"/>
      <c r="F3" s="137"/>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29" t="s">
        <v>367</v>
      </c>
      <c r="C5" s="15" t="s">
        <v>368</v>
      </c>
      <c r="D5" s="68" t="s">
        <v>57</v>
      </c>
      <c r="E5" s="68">
        <v>0.05</v>
      </c>
      <c r="F5" s="27" t="s">
        <v>58</v>
      </c>
      <c r="G5" s="37">
        <f>E6*G6+E7*G7+E8*G8+E11*G11+E12*G12+E15*G15+E16*G16+E19*G19+E20*G20</f>
        <v>1</v>
      </c>
      <c r="H5" s="15" t="s">
        <v>369</v>
      </c>
    </row>
    <row r="6" spans="1:9" ht="134.25" customHeight="1">
      <c r="A6" s="16" t="s">
        <v>60</v>
      </c>
      <c r="B6" s="132"/>
      <c r="C6" s="15" t="s">
        <v>61</v>
      </c>
      <c r="D6" s="15" t="s">
        <v>226</v>
      </c>
      <c r="E6" s="15">
        <v>0.1</v>
      </c>
      <c r="F6" s="27" t="s">
        <v>63</v>
      </c>
      <c r="G6" s="60">
        <v>1</v>
      </c>
      <c r="H6" s="15" t="s">
        <v>64</v>
      </c>
    </row>
    <row r="7" spans="1:9" ht="165" customHeight="1">
      <c r="A7" s="16" t="s">
        <v>65</v>
      </c>
      <c r="B7" s="132"/>
      <c r="C7" s="15" t="s">
        <v>370</v>
      </c>
      <c r="D7" s="15" t="s">
        <v>67</v>
      </c>
      <c r="E7" s="15">
        <v>0.1</v>
      </c>
      <c r="F7" s="27" t="s">
        <v>68</v>
      </c>
      <c r="G7" s="60">
        <v>1</v>
      </c>
      <c r="H7" s="15" t="s">
        <v>64</v>
      </c>
    </row>
    <row r="8" spans="1:9" ht="198" customHeight="1">
      <c r="A8" s="16" t="s">
        <v>69</v>
      </c>
      <c r="B8" s="132"/>
      <c r="C8" s="129" t="s">
        <v>371</v>
      </c>
      <c r="D8" s="15" t="s">
        <v>372</v>
      </c>
      <c r="E8" s="15">
        <v>0.1</v>
      </c>
      <c r="F8" s="27" t="s">
        <v>72</v>
      </c>
      <c r="G8" s="67">
        <f>IF(OR(G9=0,G10=0),0,E9*G9+E10*G10)</f>
        <v>1</v>
      </c>
      <c r="H8" s="15" t="s">
        <v>373</v>
      </c>
    </row>
    <row r="9" spans="1:9" ht="94.5" customHeight="1">
      <c r="A9" s="16" t="s">
        <v>74</v>
      </c>
      <c r="B9" s="132"/>
      <c r="C9" s="132"/>
      <c r="D9" s="15" t="s">
        <v>75</v>
      </c>
      <c r="E9" s="15">
        <v>0.5</v>
      </c>
      <c r="F9" s="15" t="s">
        <v>76</v>
      </c>
      <c r="G9" s="60">
        <v>1</v>
      </c>
      <c r="H9" s="15" t="s">
        <v>132</v>
      </c>
    </row>
    <row r="10" spans="1:9" ht="368.25" customHeight="1">
      <c r="A10" s="16" t="s">
        <v>77</v>
      </c>
      <c r="B10" s="132"/>
      <c r="C10" s="130"/>
      <c r="D10" s="15" t="s">
        <v>78</v>
      </c>
      <c r="E10" s="15">
        <v>0.5</v>
      </c>
      <c r="F10" s="15" t="s">
        <v>79</v>
      </c>
      <c r="G10" s="60">
        <v>1</v>
      </c>
      <c r="H10" s="15" t="s">
        <v>374</v>
      </c>
    </row>
    <row r="11" spans="1:9" ht="132.75" customHeight="1">
      <c r="A11" s="16" t="s">
        <v>81</v>
      </c>
      <c r="B11" s="132"/>
      <c r="C11" s="15" t="s">
        <v>82</v>
      </c>
      <c r="D11" s="15" t="s">
        <v>83</v>
      </c>
      <c r="E11" s="15">
        <v>0.1</v>
      </c>
      <c r="F11" s="42" t="s">
        <v>84</v>
      </c>
      <c r="G11" s="60">
        <v>1</v>
      </c>
      <c r="H11" s="15" t="s">
        <v>21</v>
      </c>
    </row>
    <row r="12" spans="1:9" ht="224.25" customHeight="1">
      <c r="A12" s="16" t="s">
        <v>86</v>
      </c>
      <c r="B12" s="132"/>
      <c r="C12" s="129" t="s">
        <v>375</v>
      </c>
      <c r="D12" s="15" t="s">
        <v>376</v>
      </c>
      <c r="E12" s="15">
        <v>0.1</v>
      </c>
      <c r="F12" s="27" t="s">
        <v>89</v>
      </c>
      <c r="G12" s="67">
        <f>IF(OR(G13=0,G14=0),0,E13*G13+E14*G14)</f>
        <v>1</v>
      </c>
      <c r="H12" s="15" t="s">
        <v>377</v>
      </c>
    </row>
    <row r="13" spans="1:9" ht="314.25" customHeight="1">
      <c r="A13" s="16" t="s">
        <v>91</v>
      </c>
      <c r="B13" s="132"/>
      <c r="C13" s="132"/>
      <c r="D13" s="15" t="s">
        <v>378</v>
      </c>
      <c r="E13" s="15">
        <v>0.5</v>
      </c>
      <c r="F13" s="27" t="s">
        <v>93</v>
      </c>
      <c r="G13" s="60">
        <v>1</v>
      </c>
      <c r="H13" s="15" t="s">
        <v>379</v>
      </c>
    </row>
    <row r="14" spans="1:9" ht="180.75" customHeight="1">
      <c r="A14" s="16" t="s">
        <v>95</v>
      </c>
      <c r="B14" s="132"/>
      <c r="C14" s="130"/>
      <c r="D14" s="15" t="s">
        <v>252</v>
      </c>
      <c r="E14" s="15">
        <v>0.5</v>
      </c>
      <c r="F14" s="27" t="s">
        <v>97</v>
      </c>
      <c r="G14" s="60">
        <v>1</v>
      </c>
      <c r="H14" s="15" t="s">
        <v>64</v>
      </c>
    </row>
    <row r="15" spans="1:9" ht="149.25" customHeight="1">
      <c r="A15" s="16" t="s">
        <v>98</v>
      </c>
      <c r="B15" s="132"/>
      <c r="C15" s="15" t="s">
        <v>99</v>
      </c>
      <c r="D15" s="15" t="s">
        <v>100</v>
      </c>
      <c r="E15" s="15">
        <v>0.1</v>
      </c>
      <c r="F15" s="27" t="s">
        <v>101</v>
      </c>
      <c r="G15" s="60">
        <v>1</v>
      </c>
      <c r="H15" s="15" t="s">
        <v>380</v>
      </c>
    </row>
    <row r="16" spans="1:9" ht="227.25" customHeight="1">
      <c r="A16" s="16" t="s">
        <v>103</v>
      </c>
      <c r="B16" s="132"/>
      <c r="C16" s="129" t="s">
        <v>381</v>
      </c>
      <c r="D16" s="15" t="s">
        <v>105</v>
      </c>
      <c r="E16" s="15">
        <v>0.1</v>
      </c>
      <c r="F16" s="27" t="s">
        <v>106</v>
      </c>
      <c r="G16" s="67">
        <f>IF(OR(G17=0,G18=0),0,E17*G17+E18*G18)</f>
        <v>1</v>
      </c>
      <c r="H16" s="15" t="s">
        <v>382</v>
      </c>
    </row>
    <row r="17" spans="1:8" ht="306" customHeight="1">
      <c r="A17" s="16" t="s">
        <v>108</v>
      </c>
      <c r="B17" s="132"/>
      <c r="C17" s="132"/>
      <c r="D17" s="15" t="s">
        <v>109</v>
      </c>
      <c r="E17" s="15">
        <v>0.5</v>
      </c>
      <c r="F17" s="15" t="s">
        <v>110</v>
      </c>
      <c r="G17" s="60">
        <v>1</v>
      </c>
      <c r="H17" s="15" t="s">
        <v>250</v>
      </c>
    </row>
    <row r="18" spans="1:8" ht="191.25" customHeight="1">
      <c r="A18" s="16" t="s">
        <v>112</v>
      </c>
      <c r="B18" s="132"/>
      <c r="C18" s="130"/>
      <c r="D18" s="15" t="s">
        <v>383</v>
      </c>
      <c r="E18" s="15">
        <v>0.5</v>
      </c>
      <c r="F18" s="15" t="s">
        <v>114</v>
      </c>
      <c r="G18" s="60">
        <v>1</v>
      </c>
      <c r="H18" s="15" t="s">
        <v>132</v>
      </c>
    </row>
    <row r="19" spans="1:8" ht="183" customHeight="1">
      <c r="A19" s="16" t="s">
        <v>115</v>
      </c>
      <c r="B19" s="132"/>
      <c r="C19" s="15" t="s">
        <v>384</v>
      </c>
      <c r="D19" s="15" t="s">
        <v>117</v>
      </c>
      <c r="E19" s="13">
        <v>0.15</v>
      </c>
      <c r="F19" s="69" t="s">
        <v>118</v>
      </c>
      <c r="G19" s="60">
        <v>1</v>
      </c>
      <c r="H19" s="15" t="s">
        <v>64</v>
      </c>
    </row>
    <row r="20" spans="1:8" ht="152.25" customHeight="1">
      <c r="A20" s="16" t="s">
        <v>119</v>
      </c>
      <c r="B20" s="130"/>
      <c r="C20" s="15" t="s">
        <v>263</v>
      </c>
      <c r="D20" s="15" t="s">
        <v>121</v>
      </c>
      <c r="E20" s="13">
        <v>0.15</v>
      </c>
      <c r="F20" s="69" t="s">
        <v>122</v>
      </c>
      <c r="G20" s="60">
        <v>1</v>
      </c>
      <c r="H20" s="15" t="s">
        <v>64</v>
      </c>
    </row>
    <row r="21" spans="1:8" ht="70.5" customHeight="1">
      <c r="A21" s="16" t="s">
        <v>22</v>
      </c>
      <c r="B21" s="129" t="s">
        <v>264</v>
      </c>
      <c r="C21" s="15" t="s">
        <v>124</v>
      </c>
      <c r="D21" s="15" t="s">
        <v>125</v>
      </c>
      <c r="E21" s="15">
        <v>0.01</v>
      </c>
      <c r="F21" s="27" t="s">
        <v>126</v>
      </c>
      <c r="G21" s="67">
        <f>E22*G22+E23*G23</f>
        <v>1</v>
      </c>
      <c r="H21" s="15" t="s">
        <v>127</v>
      </c>
    </row>
    <row r="22" spans="1:8" ht="146.25" customHeight="1">
      <c r="A22" s="22" t="s">
        <v>128</v>
      </c>
      <c r="B22" s="132"/>
      <c r="C22" s="15" t="s">
        <v>385</v>
      </c>
      <c r="D22" s="15" t="s">
        <v>130</v>
      </c>
      <c r="E22" s="15">
        <v>0.5</v>
      </c>
      <c r="F22" s="27" t="s">
        <v>131</v>
      </c>
      <c r="G22" s="60">
        <v>1</v>
      </c>
      <c r="H22" s="15" t="s">
        <v>64</v>
      </c>
    </row>
    <row r="23" spans="1:8" ht="116.25" customHeight="1">
      <c r="A23" s="22" t="s">
        <v>133</v>
      </c>
      <c r="B23" s="130"/>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3"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3"/>
      <c r="C27" s="129" t="s">
        <v>392</v>
      </c>
      <c r="D27" s="15" t="s">
        <v>393</v>
      </c>
      <c r="E27" s="15">
        <v>0.01</v>
      </c>
      <c r="F27" s="27" t="s">
        <v>156</v>
      </c>
      <c r="G27" s="67">
        <f>IF(OR(G28=0,G29=0),0,E28*G28+E29*G29)</f>
        <v>1</v>
      </c>
      <c r="H27" s="15" t="s">
        <v>394</v>
      </c>
    </row>
    <row r="28" spans="1:8" s="5" customFormat="1" ht="306.75" customHeight="1">
      <c r="A28" s="16" t="s">
        <v>158</v>
      </c>
      <c r="B28" s="133"/>
      <c r="C28" s="132"/>
      <c r="D28" s="15" t="s">
        <v>159</v>
      </c>
      <c r="E28" s="15">
        <v>0.5</v>
      </c>
      <c r="F28" s="27" t="s">
        <v>160</v>
      </c>
      <c r="G28" s="60">
        <v>1</v>
      </c>
      <c r="H28" s="15" t="s">
        <v>395</v>
      </c>
    </row>
    <row r="29" spans="1:8" s="5" customFormat="1" ht="184.5" customHeight="1">
      <c r="A29" s="16" t="s">
        <v>162</v>
      </c>
      <c r="B29" s="133"/>
      <c r="C29" s="130"/>
      <c r="D29" s="15" t="s">
        <v>163</v>
      </c>
      <c r="E29" s="15">
        <v>0.5</v>
      </c>
      <c r="F29" s="27" t="s">
        <v>164</v>
      </c>
      <c r="G29" s="60">
        <v>1</v>
      </c>
      <c r="H29" s="15" t="s">
        <v>64</v>
      </c>
    </row>
    <row r="30" spans="1:8" s="5" customFormat="1" ht="213" customHeight="1">
      <c r="A30" s="16" t="s">
        <v>165</v>
      </c>
      <c r="B30" s="133"/>
      <c r="C30" s="15" t="s">
        <v>396</v>
      </c>
      <c r="D30" s="15" t="s">
        <v>167</v>
      </c>
      <c r="E30" s="15">
        <v>0.05</v>
      </c>
      <c r="F30" s="27" t="s">
        <v>397</v>
      </c>
      <c r="G30" s="60">
        <v>1</v>
      </c>
      <c r="H30" s="15" t="s">
        <v>64</v>
      </c>
    </row>
    <row r="31" spans="1:8" s="5" customFormat="1" ht="271.5" customHeight="1">
      <c r="A31" s="16" t="s">
        <v>169</v>
      </c>
      <c r="B31" s="133"/>
      <c r="C31" s="15" t="s">
        <v>398</v>
      </c>
      <c r="D31" s="15" t="s">
        <v>399</v>
      </c>
      <c r="E31" s="15">
        <v>0.05</v>
      </c>
      <c r="F31" s="27" t="s">
        <v>172</v>
      </c>
      <c r="G31" s="60">
        <v>1</v>
      </c>
      <c r="H31" s="15" t="s">
        <v>21</v>
      </c>
    </row>
    <row r="32" spans="1:8" s="5" customFormat="1" ht="99.75" customHeight="1">
      <c r="A32" s="26" t="s">
        <v>174</v>
      </c>
      <c r="B32" s="133"/>
      <c r="C32" s="13" t="s">
        <v>400</v>
      </c>
      <c r="D32" s="13" t="s">
        <v>401</v>
      </c>
      <c r="E32" s="13">
        <v>0.4</v>
      </c>
      <c r="F32" s="69" t="s">
        <v>177</v>
      </c>
      <c r="G32" s="70">
        <v>1</v>
      </c>
      <c r="H32" s="13" t="s">
        <v>402</v>
      </c>
    </row>
    <row r="33" spans="1:8" s="5" customFormat="1" ht="163.5" customHeight="1">
      <c r="A33" s="16" t="s">
        <v>179</v>
      </c>
      <c r="B33" s="133"/>
      <c r="C33" s="15" t="s">
        <v>403</v>
      </c>
      <c r="D33" s="15" t="s">
        <v>305</v>
      </c>
      <c r="E33" s="15">
        <v>0.02</v>
      </c>
      <c r="F33" s="27" t="s">
        <v>182</v>
      </c>
      <c r="G33" s="60">
        <v>1</v>
      </c>
      <c r="H33" s="15" t="s">
        <v>21</v>
      </c>
    </row>
    <row r="34" spans="1:8" s="5" customFormat="1" ht="99.75" customHeight="1">
      <c r="A34" s="26" t="s">
        <v>184</v>
      </c>
      <c r="B34" s="133"/>
      <c r="C34" s="13" t="s">
        <v>404</v>
      </c>
      <c r="D34" s="13" t="s">
        <v>186</v>
      </c>
      <c r="E34" s="13">
        <v>0.4</v>
      </c>
      <c r="F34" s="69" t="s">
        <v>187</v>
      </c>
      <c r="G34" s="70">
        <v>1</v>
      </c>
      <c r="H34" s="15" t="s">
        <v>405</v>
      </c>
    </row>
    <row r="35" spans="1:8" s="5" customFormat="1" ht="98.25" customHeight="1">
      <c r="A35" s="16" t="s">
        <v>189</v>
      </c>
      <c r="B35" s="133"/>
      <c r="C35" s="15" t="s">
        <v>406</v>
      </c>
      <c r="D35" s="15" t="s">
        <v>191</v>
      </c>
      <c r="E35" s="15">
        <v>0.01</v>
      </c>
      <c r="F35" s="27" t="s">
        <v>312</v>
      </c>
      <c r="G35" s="60">
        <v>1</v>
      </c>
      <c r="H35" s="15" t="s">
        <v>64</v>
      </c>
    </row>
    <row r="36" spans="1:8" s="5" customFormat="1" ht="84.75" customHeight="1">
      <c r="A36" s="16" t="s">
        <v>194</v>
      </c>
      <c r="B36" s="133"/>
      <c r="C36" s="71" t="s">
        <v>407</v>
      </c>
      <c r="D36" s="15" t="s">
        <v>196</v>
      </c>
      <c r="E36" s="15">
        <v>0.01</v>
      </c>
      <c r="F36" s="27" t="s">
        <v>197</v>
      </c>
      <c r="G36" s="60">
        <v>1</v>
      </c>
      <c r="H36" s="15" t="s">
        <v>64</v>
      </c>
    </row>
    <row r="37" spans="1:8" s="5" customFormat="1" ht="42" customHeight="1">
      <c r="A37" s="16" t="s">
        <v>198</v>
      </c>
      <c r="B37" s="133"/>
      <c r="C37" s="129" t="s">
        <v>199</v>
      </c>
      <c r="D37" s="129" t="s">
        <v>408</v>
      </c>
      <c r="E37" s="15">
        <v>0.04</v>
      </c>
      <c r="F37" s="27" t="s">
        <v>201</v>
      </c>
      <c r="G37" s="67">
        <f>G38/100</f>
        <v>1</v>
      </c>
      <c r="H37" s="15" t="s">
        <v>409</v>
      </c>
    </row>
    <row r="38" spans="1:8" s="5" customFormat="1" ht="198.75" customHeight="1">
      <c r="A38" s="16" t="s">
        <v>203</v>
      </c>
      <c r="B38" s="133"/>
      <c r="C38" s="130"/>
      <c r="D38" s="130"/>
      <c r="E38" s="15" t="s">
        <v>365</v>
      </c>
      <c r="F38" s="72" t="s">
        <v>204</v>
      </c>
      <c r="G38" s="60">
        <v>100</v>
      </c>
      <c r="H38" s="15" t="s">
        <v>205</v>
      </c>
    </row>
    <row r="39" spans="1:8" s="5" customFormat="1" ht="278.25" customHeight="1">
      <c r="A39" s="16" t="s">
        <v>206</v>
      </c>
      <c r="B39" s="133"/>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2" t="s">
        <v>418</v>
      </c>
      <c r="B1" s="142"/>
      <c r="C1" s="142"/>
      <c r="D1" s="142"/>
      <c r="E1" s="142"/>
      <c r="F1" s="142"/>
      <c r="G1" s="142"/>
      <c r="H1" s="142"/>
    </row>
    <row r="2" spans="1:8" ht="66" customHeight="1">
      <c r="A2" s="10" t="s">
        <v>1</v>
      </c>
      <c r="B2" s="11" t="s">
        <v>2</v>
      </c>
      <c r="C2" s="11" t="s">
        <v>3</v>
      </c>
      <c r="D2" s="11" t="s">
        <v>4</v>
      </c>
      <c r="E2" s="11" t="s">
        <v>5</v>
      </c>
      <c r="F2" s="11" t="s">
        <v>6</v>
      </c>
      <c r="G2" s="12" t="s">
        <v>7</v>
      </c>
      <c r="H2" s="11" t="s">
        <v>8</v>
      </c>
    </row>
    <row r="3" spans="1:8" ht="34.5" customHeight="1">
      <c r="A3" s="35"/>
      <c r="B3" s="36"/>
      <c r="C3" s="36"/>
      <c r="D3" s="143" t="s">
        <v>9</v>
      </c>
      <c r="E3" s="144"/>
      <c r="F3" s="145"/>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6" t="s">
        <v>422</v>
      </c>
      <c r="C5" s="15" t="s">
        <v>423</v>
      </c>
      <c r="D5" s="15" t="s">
        <v>424</v>
      </c>
      <c r="E5" s="20">
        <v>0.8</v>
      </c>
      <c r="F5" s="20" t="s">
        <v>425</v>
      </c>
      <c r="G5" s="43">
        <f>E6*G6+E7*G7+E8*G8+E9*G9+E10*G10+E11*G11+E12*G12+E13*G13+E14*G14+E15*G15</f>
        <v>1</v>
      </c>
      <c r="H5" s="15" t="s">
        <v>426</v>
      </c>
    </row>
    <row r="6" spans="1:8" ht="180" customHeight="1">
      <c r="A6" s="26" t="s">
        <v>60</v>
      </c>
      <c r="B6" s="147"/>
      <c r="C6" s="13" t="s">
        <v>427</v>
      </c>
      <c r="D6" s="13" t="s">
        <v>428</v>
      </c>
      <c r="E6" s="45">
        <v>0.31</v>
      </c>
      <c r="F6" s="45" t="s">
        <v>429</v>
      </c>
      <c r="G6" s="46">
        <v>1</v>
      </c>
      <c r="H6" s="15" t="s">
        <v>430</v>
      </c>
    </row>
    <row r="7" spans="1:8" ht="178.5" customHeight="1">
      <c r="A7" s="26" t="s">
        <v>65</v>
      </c>
      <c r="B7" s="147"/>
      <c r="C7" s="13" t="s">
        <v>431</v>
      </c>
      <c r="D7" s="47" t="s">
        <v>432</v>
      </c>
      <c r="E7" s="48">
        <v>0.31</v>
      </c>
      <c r="F7" s="45" t="s">
        <v>177</v>
      </c>
      <c r="G7" s="46">
        <v>1</v>
      </c>
      <c r="H7" s="15" t="s">
        <v>430</v>
      </c>
    </row>
    <row r="8" spans="1:8" ht="177.75" customHeight="1">
      <c r="A8" s="49" t="s">
        <v>69</v>
      </c>
      <c r="B8" s="147"/>
      <c r="C8" s="41" t="s">
        <v>433</v>
      </c>
      <c r="D8" s="41" t="s">
        <v>434</v>
      </c>
      <c r="E8" s="50">
        <v>0.01</v>
      </c>
      <c r="F8" s="42" t="s">
        <v>435</v>
      </c>
      <c r="G8" s="51">
        <v>1</v>
      </c>
      <c r="H8" s="15" t="s">
        <v>21</v>
      </c>
    </row>
    <row r="9" spans="1:8" ht="272.25" customHeight="1">
      <c r="A9" s="49" t="s">
        <v>81</v>
      </c>
      <c r="B9" s="147"/>
      <c r="C9" s="41" t="s">
        <v>436</v>
      </c>
      <c r="D9" s="41" t="s">
        <v>437</v>
      </c>
      <c r="E9" s="42">
        <v>0.01</v>
      </c>
      <c r="F9" s="42" t="s">
        <v>106</v>
      </c>
      <c r="G9" s="51">
        <v>1</v>
      </c>
      <c r="H9" s="15" t="s">
        <v>21</v>
      </c>
    </row>
    <row r="10" spans="1:8" ht="225" customHeight="1">
      <c r="A10" s="26" t="s">
        <v>86</v>
      </c>
      <c r="B10" s="147"/>
      <c r="C10" s="44" t="s">
        <v>438</v>
      </c>
      <c r="D10" s="44" t="s">
        <v>439</v>
      </c>
      <c r="E10" s="52">
        <v>0.31</v>
      </c>
      <c r="F10" s="45" t="s">
        <v>172</v>
      </c>
      <c r="G10" s="46">
        <v>1</v>
      </c>
      <c r="H10" s="15" t="s">
        <v>440</v>
      </c>
    </row>
    <row r="11" spans="1:8" ht="193.5" customHeight="1">
      <c r="A11" s="49" t="s">
        <v>98</v>
      </c>
      <c r="B11" s="147"/>
      <c r="C11" s="41" t="s">
        <v>441</v>
      </c>
      <c r="D11" s="41" t="s">
        <v>442</v>
      </c>
      <c r="E11" s="50">
        <v>0.01</v>
      </c>
      <c r="F11" s="53" t="s">
        <v>72</v>
      </c>
      <c r="G11" s="20">
        <v>1</v>
      </c>
      <c r="H11" s="15" t="s">
        <v>132</v>
      </c>
    </row>
    <row r="12" spans="1:8" ht="113.25" customHeight="1">
      <c r="A12" s="49" t="s">
        <v>103</v>
      </c>
      <c r="B12" s="147"/>
      <c r="C12" s="41" t="s">
        <v>443</v>
      </c>
      <c r="D12" s="41" t="s">
        <v>83</v>
      </c>
      <c r="E12" s="42">
        <v>0.01</v>
      </c>
      <c r="F12" s="42" t="s">
        <v>84</v>
      </c>
      <c r="G12" s="51">
        <v>1</v>
      </c>
      <c r="H12" s="15" t="s">
        <v>132</v>
      </c>
    </row>
    <row r="13" spans="1:8" ht="145.5" customHeight="1">
      <c r="A13" s="26" t="s">
        <v>115</v>
      </c>
      <c r="B13" s="147"/>
      <c r="C13" s="41" t="s">
        <v>444</v>
      </c>
      <c r="D13" s="41" t="s">
        <v>445</v>
      </c>
      <c r="E13" s="42">
        <v>0.01</v>
      </c>
      <c r="F13" s="42" t="s">
        <v>446</v>
      </c>
      <c r="G13" s="51">
        <v>1</v>
      </c>
      <c r="H13" s="15" t="s">
        <v>132</v>
      </c>
    </row>
    <row r="14" spans="1:8" ht="128.25" customHeight="1">
      <c r="A14" s="49" t="s">
        <v>119</v>
      </c>
      <c r="B14" s="147"/>
      <c r="C14" s="41" t="s">
        <v>447</v>
      </c>
      <c r="D14" s="41" t="s">
        <v>226</v>
      </c>
      <c r="E14" s="42">
        <v>0.01</v>
      </c>
      <c r="F14" s="42" t="s">
        <v>63</v>
      </c>
      <c r="G14" s="51">
        <v>1</v>
      </c>
      <c r="H14" s="15" t="s">
        <v>132</v>
      </c>
    </row>
    <row r="15" spans="1:8" ht="194.25" customHeight="1">
      <c r="A15" s="49" t="s">
        <v>262</v>
      </c>
      <c r="B15" s="147"/>
      <c r="C15" s="41" t="s">
        <v>448</v>
      </c>
      <c r="D15" s="41" t="s">
        <v>449</v>
      </c>
      <c r="E15" s="42">
        <v>0.01</v>
      </c>
      <c r="F15" s="42" t="s">
        <v>450</v>
      </c>
      <c r="G15" s="42">
        <v>1</v>
      </c>
      <c r="H15" s="15" t="s">
        <v>132</v>
      </c>
    </row>
    <row r="16" spans="1:8" ht="81" customHeight="1">
      <c r="A16" s="14" t="s">
        <v>22</v>
      </c>
      <c r="B16" s="129" t="s">
        <v>451</v>
      </c>
      <c r="C16" s="15" t="s">
        <v>452</v>
      </c>
      <c r="D16" s="15" t="s">
        <v>453</v>
      </c>
      <c r="E16" s="20">
        <v>0.03</v>
      </c>
      <c r="F16" s="53" t="s">
        <v>454</v>
      </c>
      <c r="G16" s="54">
        <f>E17*G17+E18*G18</f>
        <v>1</v>
      </c>
      <c r="H16" s="15" t="s">
        <v>455</v>
      </c>
    </row>
    <row r="17" spans="1:8" ht="147" customHeight="1">
      <c r="A17" s="14" t="s">
        <v>128</v>
      </c>
      <c r="B17" s="132"/>
      <c r="C17" s="15" t="s">
        <v>456</v>
      </c>
      <c r="D17" s="15" t="s">
        <v>457</v>
      </c>
      <c r="E17" s="20">
        <v>0.5</v>
      </c>
      <c r="F17" s="53" t="s">
        <v>458</v>
      </c>
      <c r="G17" s="51">
        <v>1</v>
      </c>
      <c r="H17" s="15" t="s">
        <v>64</v>
      </c>
    </row>
    <row r="18" spans="1:8" ht="243" customHeight="1">
      <c r="A18" s="14" t="s">
        <v>133</v>
      </c>
      <c r="B18" s="130"/>
      <c r="C18" s="15" t="s">
        <v>459</v>
      </c>
      <c r="D18" s="15" t="s">
        <v>460</v>
      </c>
      <c r="E18" s="20">
        <v>0.5</v>
      </c>
      <c r="F18" s="53" t="s">
        <v>461</v>
      </c>
      <c r="G18" s="51">
        <v>1</v>
      </c>
      <c r="H18" s="15" t="s">
        <v>21</v>
      </c>
    </row>
    <row r="19" spans="1:8" ht="68.25" customHeight="1">
      <c r="A19" s="14" t="s">
        <v>27</v>
      </c>
      <c r="B19" s="133" t="s">
        <v>462</v>
      </c>
      <c r="C19" s="56" t="s">
        <v>463</v>
      </c>
      <c r="D19" s="44" t="s">
        <v>464</v>
      </c>
      <c r="E19" s="57">
        <v>0.15</v>
      </c>
      <c r="F19" s="58" t="s">
        <v>465</v>
      </c>
      <c r="G19" s="43">
        <f>E20*G20+E21*G21</f>
        <v>1</v>
      </c>
      <c r="H19" s="15" t="s">
        <v>466</v>
      </c>
    </row>
    <row r="20" spans="1:8" ht="97.5" customHeight="1">
      <c r="A20" s="14" t="s">
        <v>467</v>
      </c>
      <c r="B20" s="134"/>
      <c r="C20" s="15" t="s">
        <v>468</v>
      </c>
      <c r="D20" s="15" t="s">
        <v>469</v>
      </c>
      <c r="E20" s="20">
        <v>0.05</v>
      </c>
      <c r="F20" s="53" t="s">
        <v>470</v>
      </c>
      <c r="G20" s="51">
        <v>1</v>
      </c>
      <c r="H20" s="15" t="s">
        <v>132</v>
      </c>
    </row>
    <row r="21" spans="1:8" ht="162" customHeight="1">
      <c r="A21" s="14" t="s">
        <v>471</v>
      </c>
      <c r="B21" s="134"/>
      <c r="C21" s="15" t="s">
        <v>472</v>
      </c>
      <c r="D21" s="15" t="s">
        <v>473</v>
      </c>
      <c r="E21" s="20">
        <v>0.95</v>
      </c>
      <c r="F21" s="20" t="s">
        <v>474</v>
      </c>
      <c r="G21" s="51">
        <v>1</v>
      </c>
      <c r="H21" s="15" t="s">
        <v>64</v>
      </c>
    </row>
    <row r="22" spans="1:8" ht="47.25">
      <c r="A22" s="14" t="s">
        <v>141</v>
      </c>
      <c r="B22" s="133" t="s">
        <v>475</v>
      </c>
      <c r="C22" s="41" t="s">
        <v>476</v>
      </c>
      <c r="D22" s="41" t="s">
        <v>477</v>
      </c>
      <c r="E22" s="20">
        <v>0.02</v>
      </c>
      <c r="F22" s="20" t="s">
        <v>478</v>
      </c>
      <c r="G22" s="43">
        <f>E23*G23+E24*G24</f>
        <v>1</v>
      </c>
      <c r="H22" s="15" t="s">
        <v>479</v>
      </c>
    </row>
    <row r="23" spans="1:8" ht="114.75" customHeight="1">
      <c r="A23" s="14" t="s">
        <v>480</v>
      </c>
      <c r="B23" s="134"/>
      <c r="C23" s="41" t="s">
        <v>481</v>
      </c>
      <c r="D23" s="41" t="s">
        <v>482</v>
      </c>
      <c r="E23" s="20">
        <v>0.5</v>
      </c>
      <c r="F23" s="20" t="s">
        <v>483</v>
      </c>
      <c r="G23" s="51">
        <v>1</v>
      </c>
      <c r="H23" s="15" t="s">
        <v>21</v>
      </c>
    </row>
    <row r="24" spans="1:8" ht="86.25" customHeight="1">
      <c r="A24" s="14" t="s">
        <v>484</v>
      </c>
      <c r="B24" s="134"/>
      <c r="C24" s="15" t="s">
        <v>485</v>
      </c>
      <c r="D24" s="15" t="s">
        <v>486</v>
      </c>
      <c r="E24" s="20">
        <v>0.5</v>
      </c>
      <c r="F24" s="20" t="s">
        <v>487</v>
      </c>
      <c r="G24" s="51">
        <v>1</v>
      </c>
      <c r="H24" s="15" t="s">
        <v>21</v>
      </c>
    </row>
    <row r="25" spans="1:8" ht="63.75" customHeight="1">
      <c r="A25" s="22" t="s">
        <v>211</v>
      </c>
      <c r="B25" s="129" t="s">
        <v>488</v>
      </c>
      <c r="C25" s="15" t="s">
        <v>489</v>
      </c>
      <c r="D25" s="15" t="s">
        <v>490</v>
      </c>
      <c r="E25" s="20">
        <v>0.06</v>
      </c>
      <c r="F25" s="20" t="s">
        <v>491</v>
      </c>
      <c r="G25" s="43">
        <f>E26*G26+E27*G27</f>
        <v>1</v>
      </c>
      <c r="H25" s="15" t="s">
        <v>492</v>
      </c>
    </row>
    <row r="26" spans="1:8" ht="84" customHeight="1">
      <c r="A26" s="22" t="s">
        <v>38</v>
      </c>
      <c r="B26" s="132"/>
      <c r="C26" s="15" t="s">
        <v>493</v>
      </c>
      <c r="D26" s="15" t="s">
        <v>494</v>
      </c>
      <c r="E26" s="20">
        <v>0.7</v>
      </c>
      <c r="F26" s="20" t="s">
        <v>495</v>
      </c>
      <c r="G26" s="51">
        <v>1</v>
      </c>
      <c r="H26" s="15" t="s">
        <v>64</v>
      </c>
    </row>
    <row r="27" spans="1:8" ht="240" customHeight="1">
      <c r="A27" s="22" t="s">
        <v>42</v>
      </c>
      <c r="B27" s="132"/>
      <c r="C27" s="15" t="s">
        <v>496</v>
      </c>
      <c r="D27" s="15" t="s">
        <v>497</v>
      </c>
      <c r="E27" s="20">
        <v>0.3</v>
      </c>
      <c r="F27" s="20" t="s">
        <v>498</v>
      </c>
      <c r="G27" s="51">
        <v>1</v>
      </c>
      <c r="H27" s="15" t="s">
        <v>64</v>
      </c>
    </row>
    <row r="28" spans="1:8" ht="144.75" customHeight="1">
      <c r="A28" s="14" t="s">
        <v>357</v>
      </c>
      <c r="B28" s="129" t="s">
        <v>499</v>
      </c>
      <c r="C28" s="129" t="s">
        <v>500</v>
      </c>
      <c r="D28" s="15" t="s">
        <v>501</v>
      </c>
      <c r="E28" s="20">
        <v>0.02</v>
      </c>
      <c r="F28" s="20" t="s">
        <v>502</v>
      </c>
      <c r="G28" s="43">
        <f>E29*G29+E30*G30</f>
        <v>1</v>
      </c>
      <c r="H28" s="15" t="s">
        <v>503</v>
      </c>
    </row>
    <row r="29" spans="1:8" ht="81" customHeight="1">
      <c r="A29" s="14" t="s">
        <v>504</v>
      </c>
      <c r="B29" s="132"/>
      <c r="C29" s="132"/>
      <c r="D29" s="15" t="s">
        <v>505</v>
      </c>
      <c r="E29" s="20">
        <v>0.5</v>
      </c>
      <c r="F29" s="20" t="s">
        <v>506</v>
      </c>
      <c r="G29" s="51">
        <v>1</v>
      </c>
      <c r="H29" s="15" t="s">
        <v>64</v>
      </c>
    </row>
    <row r="30" spans="1:8" ht="98.25" customHeight="1">
      <c r="A30" s="14" t="s">
        <v>507</v>
      </c>
      <c r="B30" s="130"/>
      <c r="C30" s="130"/>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60" zoomScaleNormal="55" workbookViewId="0">
      <pane ySplit="5" topLeftCell="A27" activePane="bottomLeft" state="frozen"/>
      <selection pane="bottomLeft" activeCell="I27" sqref="I27"/>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123" customHeight="1">
      <c r="A1" s="6"/>
      <c r="B1" s="7"/>
      <c r="C1" s="6"/>
      <c r="D1" s="6"/>
      <c r="E1" s="8"/>
      <c r="F1" s="6"/>
      <c r="G1" s="149" t="s">
        <v>606</v>
      </c>
      <c r="H1" s="149"/>
      <c r="I1" s="149"/>
      <c r="J1" s="8"/>
      <c r="K1" s="8"/>
    </row>
    <row r="2" spans="1:11" s="1" customFormat="1" ht="24.75" customHeight="1">
      <c r="A2" s="6"/>
      <c r="B2" s="148" t="s">
        <v>605</v>
      </c>
      <c r="C2" s="148"/>
      <c r="D2" s="148"/>
      <c r="E2" s="148"/>
      <c r="F2" s="148"/>
      <c r="G2" s="148"/>
      <c r="H2" s="148"/>
      <c r="I2" s="8"/>
      <c r="J2" s="8"/>
      <c r="K2" s="8"/>
    </row>
    <row r="3" spans="1:11" ht="26.25" customHeight="1">
      <c r="A3" s="9"/>
      <c r="B3" s="153" t="s">
        <v>607</v>
      </c>
      <c r="C3" s="153"/>
      <c r="D3" s="153"/>
      <c r="E3" s="153"/>
      <c r="F3" s="153"/>
      <c r="G3" s="153"/>
      <c r="H3" s="153"/>
      <c r="I3" s="104"/>
    </row>
    <row r="4" spans="1:11" ht="66" customHeight="1">
      <c r="A4" s="92" t="s">
        <v>1</v>
      </c>
      <c r="B4" s="88" t="s">
        <v>2</v>
      </c>
      <c r="C4" s="88" t="s">
        <v>3</v>
      </c>
      <c r="D4" s="88" t="s">
        <v>4</v>
      </c>
      <c r="E4" s="88" t="s">
        <v>5</v>
      </c>
      <c r="F4" s="88" t="s">
        <v>6</v>
      </c>
      <c r="G4" s="88" t="s">
        <v>8</v>
      </c>
      <c r="H4" s="89" t="s">
        <v>601</v>
      </c>
      <c r="I4" s="121" t="s">
        <v>600</v>
      </c>
    </row>
    <row r="5" spans="1:11" ht="78.75" customHeight="1">
      <c r="A5" s="35"/>
      <c r="B5" s="36"/>
      <c r="C5" s="36"/>
      <c r="D5" s="150" t="s">
        <v>9</v>
      </c>
      <c r="E5" s="151"/>
      <c r="F5" s="152"/>
      <c r="G5" s="38" t="s">
        <v>419</v>
      </c>
      <c r="H5" s="128">
        <f>$E6*H6+$E69*H69+$E80*H80+$E89*H89+$E87*H87</f>
        <v>0.92999999999999994</v>
      </c>
      <c r="I5" s="19"/>
    </row>
    <row r="6" spans="1:11" ht="123.75" customHeight="1">
      <c r="A6" s="39">
        <v>1</v>
      </c>
      <c r="B6" s="40" t="s">
        <v>420</v>
      </c>
      <c r="C6" s="85" t="s">
        <v>39</v>
      </c>
      <c r="D6" s="85" t="s">
        <v>13</v>
      </c>
      <c r="E6" s="42">
        <v>0.85</v>
      </c>
      <c r="F6" s="20" t="s">
        <v>14</v>
      </c>
      <c r="G6" s="84" t="s">
        <v>421</v>
      </c>
      <c r="H6" s="93">
        <v>1</v>
      </c>
      <c r="I6" s="93"/>
    </row>
    <row r="7" spans="1:11" ht="124.5" customHeight="1">
      <c r="A7" s="26" t="s">
        <v>16</v>
      </c>
      <c r="B7" s="146" t="s">
        <v>422</v>
      </c>
      <c r="C7" s="84" t="s">
        <v>423</v>
      </c>
      <c r="D7" s="84" t="s">
        <v>424</v>
      </c>
      <c r="E7" s="20">
        <v>0.8</v>
      </c>
      <c r="F7" s="20" t="s">
        <v>425</v>
      </c>
      <c r="G7" s="84" t="s">
        <v>519</v>
      </c>
      <c r="H7" s="93">
        <v>1</v>
      </c>
      <c r="I7" s="93"/>
    </row>
    <row r="8" spans="1:11" ht="135" customHeight="1">
      <c r="A8" s="26" t="s">
        <v>60</v>
      </c>
      <c r="B8" s="147"/>
      <c r="C8" s="13" t="s">
        <v>427</v>
      </c>
      <c r="D8" s="13" t="s">
        <v>428</v>
      </c>
      <c r="E8" s="45">
        <v>0.31</v>
      </c>
      <c r="F8" s="45" t="s">
        <v>429</v>
      </c>
      <c r="G8" s="84" t="s">
        <v>520</v>
      </c>
      <c r="H8" s="95">
        <v>1</v>
      </c>
      <c r="I8" s="94"/>
    </row>
    <row r="9" spans="1:11" ht="30" hidden="1" customHeight="1" outlineLevel="1">
      <c r="A9" s="90"/>
      <c r="B9" s="147"/>
      <c r="C9" s="91" t="s">
        <v>517</v>
      </c>
      <c r="D9" s="91"/>
      <c r="E9" s="102"/>
      <c r="F9" s="102"/>
      <c r="G9" s="91"/>
      <c r="H9" s="103"/>
      <c r="I9" s="103"/>
    </row>
    <row r="10" spans="1:11" ht="29.25" hidden="1" customHeight="1" outlineLevel="1">
      <c r="A10" s="90"/>
      <c r="B10" s="147"/>
      <c r="C10" s="91" t="s">
        <v>518</v>
      </c>
      <c r="D10" s="91"/>
      <c r="E10" s="102"/>
      <c r="F10" s="102"/>
      <c r="G10" s="91"/>
      <c r="H10" s="103"/>
      <c r="I10" s="103"/>
    </row>
    <row r="11" spans="1:11" ht="152.25" customHeight="1" collapsed="1">
      <c r="A11" s="26" t="s">
        <v>65</v>
      </c>
      <c r="B11" s="147"/>
      <c r="C11" s="13" t="s">
        <v>431</v>
      </c>
      <c r="D11" s="105" t="s">
        <v>432</v>
      </c>
      <c r="E11" s="48">
        <v>0.31</v>
      </c>
      <c r="F11" s="45" t="s">
        <v>522</v>
      </c>
      <c r="G11" s="84" t="s">
        <v>430</v>
      </c>
      <c r="H11" s="95">
        <v>1</v>
      </c>
      <c r="I11" s="94"/>
    </row>
    <row r="12" spans="1:11" ht="30" hidden="1" customHeight="1" outlineLevel="1">
      <c r="A12" s="90"/>
      <c r="B12" s="147"/>
      <c r="C12" s="91" t="s">
        <v>521</v>
      </c>
      <c r="D12" s="91"/>
      <c r="E12" s="102"/>
      <c r="F12" s="102"/>
      <c r="G12" s="91"/>
      <c r="H12" s="103"/>
      <c r="I12" s="103"/>
    </row>
    <row r="13" spans="1:11" ht="29.25" hidden="1" customHeight="1" outlineLevel="1">
      <c r="A13" s="90"/>
      <c r="B13" s="147"/>
      <c r="C13" s="91" t="s">
        <v>523</v>
      </c>
      <c r="D13" s="91"/>
      <c r="E13" s="102"/>
      <c r="F13" s="102"/>
      <c r="G13" s="91"/>
      <c r="H13" s="103"/>
      <c r="I13" s="103"/>
    </row>
    <row r="14" spans="1:11" ht="132.75" customHeight="1" collapsed="1">
      <c r="A14" s="49" t="s">
        <v>69</v>
      </c>
      <c r="B14" s="147"/>
      <c r="C14" s="110" t="s">
        <v>527</v>
      </c>
      <c r="D14" s="110" t="s">
        <v>434</v>
      </c>
      <c r="E14" s="50">
        <v>0.01</v>
      </c>
      <c r="F14" s="42" t="s">
        <v>435</v>
      </c>
      <c r="G14" s="84" t="s">
        <v>21</v>
      </c>
      <c r="H14" s="95">
        <v>1</v>
      </c>
      <c r="I14" s="95"/>
    </row>
    <row r="15" spans="1:11" ht="30" hidden="1" customHeight="1" outlineLevel="1">
      <c r="A15" s="90"/>
      <c r="B15" s="147"/>
      <c r="C15" s="91" t="s">
        <v>524</v>
      </c>
      <c r="D15" s="91"/>
      <c r="E15" s="102"/>
      <c r="F15" s="102"/>
      <c r="G15" s="91"/>
      <c r="H15" s="103"/>
      <c r="I15" s="103"/>
    </row>
    <row r="16" spans="1:11" ht="29.25" hidden="1" customHeight="1" outlineLevel="1">
      <c r="A16" s="90"/>
      <c r="B16" s="147"/>
      <c r="C16" s="91" t="s">
        <v>525</v>
      </c>
      <c r="D16" s="91"/>
      <c r="E16" s="102"/>
      <c r="F16" s="102"/>
      <c r="G16" s="91"/>
      <c r="H16" s="103"/>
      <c r="I16" s="103"/>
    </row>
    <row r="17" spans="1:9" ht="219" customHeight="1" collapsed="1">
      <c r="A17" s="49" t="s">
        <v>81</v>
      </c>
      <c r="B17" s="147"/>
      <c r="C17" s="85" t="s">
        <v>436</v>
      </c>
      <c r="D17" s="110" t="s">
        <v>437</v>
      </c>
      <c r="E17" s="42">
        <v>0.01</v>
      </c>
      <c r="F17" s="42" t="s">
        <v>106</v>
      </c>
      <c r="G17" s="84" t="s">
        <v>21</v>
      </c>
      <c r="H17" s="95">
        <v>1</v>
      </c>
      <c r="I17" s="95"/>
    </row>
    <row r="18" spans="1:9" ht="30" hidden="1" customHeight="1" outlineLevel="1">
      <c r="A18" s="90"/>
      <c r="B18" s="147"/>
      <c r="C18" s="111" t="s">
        <v>528</v>
      </c>
      <c r="D18" s="91"/>
      <c r="E18" s="102"/>
      <c r="F18" s="102"/>
      <c r="G18" s="91"/>
      <c r="H18" s="103"/>
      <c r="I18" s="103"/>
    </row>
    <row r="19" spans="1:9" ht="39" hidden="1" customHeight="1" outlineLevel="1">
      <c r="A19" s="90"/>
      <c r="B19" s="147"/>
      <c r="C19" s="111" t="s">
        <v>529</v>
      </c>
      <c r="D19" s="91"/>
      <c r="E19" s="102"/>
      <c r="F19" s="102"/>
      <c r="G19" s="91"/>
      <c r="H19" s="103"/>
      <c r="I19" s="103"/>
    </row>
    <row r="20" spans="1:9" ht="28.5" hidden="1" customHeight="1" outlineLevel="1">
      <c r="A20" s="90"/>
      <c r="B20" s="147"/>
      <c r="C20" s="112" t="s">
        <v>530</v>
      </c>
      <c r="D20" s="113"/>
      <c r="E20" s="114"/>
      <c r="F20" s="102"/>
      <c r="G20" s="91"/>
      <c r="H20" s="103"/>
      <c r="I20" s="103"/>
    </row>
    <row r="21" spans="1:9" ht="184.5" customHeight="1" collapsed="1">
      <c r="A21" s="26" t="s">
        <v>86</v>
      </c>
      <c r="B21" s="147"/>
      <c r="C21" s="115" t="s">
        <v>534</v>
      </c>
      <c r="D21" s="115" t="s">
        <v>439</v>
      </c>
      <c r="E21" s="52">
        <v>0.31</v>
      </c>
      <c r="F21" s="116" t="s">
        <v>531</v>
      </c>
      <c r="G21" s="84" t="s">
        <v>440</v>
      </c>
      <c r="H21" s="95">
        <v>1</v>
      </c>
      <c r="I21" s="94"/>
    </row>
    <row r="22" spans="1:9" ht="28.5" hidden="1" customHeight="1" outlineLevel="1">
      <c r="A22" s="111"/>
      <c r="B22" s="147"/>
      <c r="C22" s="111" t="s">
        <v>535</v>
      </c>
      <c r="D22" s="111"/>
      <c r="E22" s="111"/>
      <c r="F22" s="111"/>
      <c r="G22" s="111"/>
      <c r="H22" s="111"/>
      <c r="I22" s="111"/>
    </row>
    <row r="23" spans="1:9" ht="39.75" hidden="1" customHeight="1" outlineLevel="1">
      <c r="A23" s="111"/>
      <c r="B23" s="147"/>
      <c r="C23" s="111" t="s">
        <v>532</v>
      </c>
      <c r="D23" s="111"/>
      <c r="E23" s="111"/>
      <c r="F23" s="111"/>
      <c r="G23" s="111"/>
      <c r="H23" s="111"/>
      <c r="I23" s="111"/>
    </row>
    <row r="24" spans="1:9" ht="154.5" customHeight="1" collapsed="1">
      <c r="A24" s="49" t="s">
        <v>98</v>
      </c>
      <c r="B24" s="147"/>
      <c r="C24" s="110" t="s">
        <v>533</v>
      </c>
      <c r="D24" s="110" t="s">
        <v>442</v>
      </c>
      <c r="E24" s="50">
        <v>0.01</v>
      </c>
      <c r="F24" s="123" t="s">
        <v>538</v>
      </c>
      <c r="G24" s="84" t="s">
        <v>132</v>
      </c>
      <c r="H24" s="96">
        <v>1</v>
      </c>
      <c r="I24" s="96"/>
    </row>
    <row r="25" spans="1:9" ht="27.75" hidden="1" customHeight="1" outlineLevel="1">
      <c r="A25" s="111"/>
      <c r="B25" s="147"/>
      <c r="C25" s="111" t="s">
        <v>536</v>
      </c>
      <c r="D25" s="111"/>
      <c r="E25" s="111"/>
      <c r="F25" s="111"/>
      <c r="G25" s="111"/>
      <c r="H25" s="111"/>
      <c r="I25" s="111"/>
    </row>
    <row r="26" spans="1:9" ht="54" hidden="1" customHeight="1" outlineLevel="1">
      <c r="A26" s="111"/>
      <c r="B26" s="147"/>
      <c r="C26" s="122" t="s">
        <v>537</v>
      </c>
      <c r="D26" s="111"/>
      <c r="E26" s="111"/>
      <c r="F26" s="111"/>
      <c r="G26" s="111"/>
      <c r="H26" s="111"/>
      <c r="I26" s="111"/>
    </row>
    <row r="27" spans="1:9" ht="113.25" customHeight="1" collapsed="1">
      <c r="A27" s="49" t="s">
        <v>103</v>
      </c>
      <c r="B27" s="147"/>
      <c r="C27" s="85" t="s">
        <v>443</v>
      </c>
      <c r="D27" s="110" t="s">
        <v>83</v>
      </c>
      <c r="E27" s="42">
        <v>0.01</v>
      </c>
      <c r="F27" s="124" t="s">
        <v>540</v>
      </c>
      <c r="G27" s="84" t="s">
        <v>132</v>
      </c>
      <c r="H27" s="95">
        <v>1</v>
      </c>
      <c r="I27" s="95"/>
    </row>
    <row r="28" spans="1:9" ht="26.25" hidden="1" customHeight="1" outlineLevel="1">
      <c r="A28" s="111"/>
      <c r="B28" s="147"/>
      <c r="C28" s="111" t="s">
        <v>539</v>
      </c>
      <c r="D28" s="111"/>
      <c r="E28" s="111"/>
      <c r="F28" s="111"/>
      <c r="G28" s="111"/>
      <c r="H28" s="111"/>
      <c r="I28" s="111"/>
    </row>
    <row r="29" spans="1:9" ht="38.25" hidden="1" customHeight="1" outlineLevel="1">
      <c r="A29" s="111"/>
      <c r="B29" s="147"/>
      <c r="C29" s="122" t="s">
        <v>541</v>
      </c>
      <c r="D29" s="111"/>
      <c r="E29" s="111"/>
      <c r="F29" s="111"/>
      <c r="G29" s="111"/>
      <c r="H29" s="111"/>
      <c r="I29" s="111"/>
    </row>
    <row r="30" spans="1:9" ht="118.5" customHeight="1" collapsed="1">
      <c r="A30" s="26" t="s">
        <v>115</v>
      </c>
      <c r="B30" s="147"/>
      <c r="C30" s="110" t="s">
        <v>444</v>
      </c>
      <c r="D30" s="110" t="s">
        <v>445</v>
      </c>
      <c r="E30" s="42">
        <v>0.01</v>
      </c>
      <c r="F30" s="124" t="s">
        <v>545</v>
      </c>
      <c r="G30" s="84" t="s">
        <v>132</v>
      </c>
      <c r="H30" s="95">
        <v>1</v>
      </c>
      <c r="I30" s="95"/>
    </row>
    <row r="31" spans="1:9" ht="26.25" hidden="1" customHeight="1" outlineLevel="1">
      <c r="A31" s="111"/>
      <c r="B31" s="147"/>
      <c r="C31" s="111" t="s">
        <v>542</v>
      </c>
      <c r="D31" s="111"/>
      <c r="E31" s="111"/>
      <c r="F31" s="111"/>
      <c r="G31" s="111"/>
      <c r="H31" s="111"/>
      <c r="I31" s="111"/>
    </row>
    <row r="32" spans="1:9" ht="26.25" hidden="1" customHeight="1" outlineLevel="1">
      <c r="A32" s="111"/>
      <c r="B32" s="147"/>
      <c r="C32" s="111" t="s">
        <v>543</v>
      </c>
      <c r="D32" s="111"/>
      <c r="E32" s="111"/>
      <c r="F32" s="111"/>
      <c r="G32" s="111"/>
      <c r="H32" s="111"/>
      <c r="I32" s="111"/>
    </row>
    <row r="33" spans="1:9" ht="26.25" hidden="1" customHeight="1" outlineLevel="1">
      <c r="A33" s="111"/>
      <c r="B33" s="147"/>
      <c r="C33" s="122" t="s">
        <v>544</v>
      </c>
      <c r="D33" s="111"/>
      <c r="E33" s="111"/>
      <c r="F33" s="111"/>
      <c r="G33" s="111"/>
      <c r="H33" s="111"/>
      <c r="I33" s="111"/>
    </row>
    <row r="34" spans="1:9" ht="108" customHeight="1" collapsed="1">
      <c r="A34" s="49" t="s">
        <v>119</v>
      </c>
      <c r="B34" s="147"/>
      <c r="C34" s="85" t="s">
        <v>447</v>
      </c>
      <c r="D34" s="110" t="s">
        <v>226</v>
      </c>
      <c r="E34" s="42">
        <v>0.01</v>
      </c>
      <c r="F34" s="124" t="s">
        <v>548</v>
      </c>
      <c r="G34" s="84" t="s">
        <v>132</v>
      </c>
      <c r="H34" s="95">
        <v>1</v>
      </c>
      <c r="I34" s="95"/>
    </row>
    <row r="35" spans="1:9" ht="35.25" hidden="1" customHeight="1" outlineLevel="1">
      <c r="A35" s="111"/>
      <c r="B35" s="147"/>
      <c r="C35" s="111" t="s">
        <v>547</v>
      </c>
      <c r="D35" s="111"/>
      <c r="E35" s="111"/>
      <c r="F35" s="111"/>
      <c r="G35" s="111"/>
      <c r="H35" s="111"/>
      <c r="I35" s="111"/>
    </row>
    <row r="36" spans="1:9" ht="35.25" hidden="1" customHeight="1" outlineLevel="1">
      <c r="A36" s="111"/>
      <c r="B36" s="147"/>
      <c r="C36" s="111" t="s">
        <v>546</v>
      </c>
      <c r="D36" s="111"/>
      <c r="E36" s="111"/>
      <c r="F36" s="111"/>
      <c r="G36" s="111"/>
      <c r="H36" s="111"/>
      <c r="I36" s="111"/>
    </row>
    <row r="37" spans="1:9" ht="35.25" hidden="1" customHeight="1" outlineLevel="1">
      <c r="A37" s="111"/>
      <c r="B37" s="147"/>
      <c r="C37" s="111" t="s">
        <v>549</v>
      </c>
      <c r="D37" s="111"/>
      <c r="E37" s="111"/>
      <c r="F37" s="111"/>
      <c r="G37" s="111"/>
      <c r="H37" s="111"/>
      <c r="I37" s="111"/>
    </row>
    <row r="38" spans="1:9" ht="35.25" hidden="1" customHeight="1" outlineLevel="1">
      <c r="A38" s="111"/>
      <c r="B38" s="147"/>
      <c r="C38" s="111" t="s">
        <v>550</v>
      </c>
      <c r="D38" s="111"/>
      <c r="E38" s="111"/>
      <c r="F38" s="111"/>
      <c r="G38" s="111"/>
      <c r="H38" s="111"/>
      <c r="I38" s="111"/>
    </row>
    <row r="39" spans="1:9" ht="35.25" hidden="1" customHeight="1" outlineLevel="1">
      <c r="A39" s="111"/>
      <c r="B39" s="147"/>
      <c r="C39" s="111" t="s">
        <v>551</v>
      </c>
      <c r="D39" s="111"/>
      <c r="E39" s="111"/>
      <c r="F39" s="111"/>
      <c r="G39" s="111"/>
      <c r="H39" s="111"/>
      <c r="I39" s="111"/>
    </row>
    <row r="40" spans="1:9" ht="35.25" hidden="1" customHeight="1" outlineLevel="1">
      <c r="A40" s="111"/>
      <c r="B40" s="147"/>
      <c r="C40" s="111" t="s">
        <v>552</v>
      </c>
      <c r="D40" s="111"/>
      <c r="E40" s="111"/>
      <c r="F40" s="111"/>
      <c r="G40" s="111"/>
      <c r="H40" s="111"/>
      <c r="I40" s="111"/>
    </row>
    <row r="41" spans="1:9" ht="153.75" customHeight="1" collapsed="1">
      <c r="A41" s="49" t="s">
        <v>262</v>
      </c>
      <c r="B41" s="147"/>
      <c r="C41" s="110" t="s">
        <v>448</v>
      </c>
      <c r="D41" s="110" t="s">
        <v>604</v>
      </c>
      <c r="E41" s="42">
        <v>0.01</v>
      </c>
      <c r="F41" s="124" t="s">
        <v>553</v>
      </c>
      <c r="G41" s="84" t="s">
        <v>132</v>
      </c>
      <c r="H41" s="97">
        <v>1</v>
      </c>
      <c r="I41" s="97"/>
    </row>
    <row r="42" spans="1:9" ht="29.25" hidden="1" customHeight="1" outlineLevel="1">
      <c r="A42" s="111"/>
      <c r="B42" s="108"/>
      <c r="C42" s="111" t="s">
        <v>554</v>
      </c>
      <c r="D42" s="111"/>
      <c r="E42" s="111"/>
      <c r="F42" s="111"/>
      <c r="G42" s="111"/>
      <c r="H42" s="111"/>
      <c r="I42" s="111"/>
    </row>
    <row r="43" spans="1:9" ht="30" hidden="1" customHeight="1" outlineLevel="1">
      <c r="A43" s="111"/>
      <c r="B43" s="108"/>
      <c r="C43" s="111" t="s">
        <v>555</v>
      </c>
      <c r="D43" s="111"/>
      <c r="E43" s="111"/>
      <c r="F43" s="111"/>
      <c r="G43" s="111"/>
      <c r="H43" s="111"/>
      <c r="I43" s="111"/>
    </row>
    <row r="44" spans="1:9" ht="39.75" hidden="1" customHeight="1" outlineLevel="1">
      <c r="A44" s="111"/>
      <c r="B44" s="108"/>
      <c r="C44" s="111" t="s">
        <v>556</v>
      </c>
      <c r="D44" s="111"/>
      <c r="E44" s="111"/>
      <c r="F44" s="111"/>
      <c r="G44" s="111"/>
      <c r="H44" s="111"/>
      <c r="I44" s="111"/>
    </row>
    <row r="45" spans="1:9" ht="81" customHeight="1" collapsed="1">
      <c r="A45" s="14" t="s">
        <v>22</v>
      </c>
      <c r="B45" s="129" t="s">
        <v>451</v>
      </c>
      <c r="C45" s="84" t="s">
        <v>452</v>
      </c>
      <c r="D45" s="84" t="s">
        <v>453</v>
      </c>
      <c r="E45" s="20">
        <v>0.03</v>
      </c>
      <c r="F45" s="53" t="s">
        <v>454</v>
      </c>
      <c r="G45" s="84" t="s">
        <v>455</v>
      </c>
      <c r="H45" s="98">
        <f>$E46*H46+$E49*H49</f>
        <v>1</v>
      </c>
      <c r="I45" s="98"/>
    </row>
    <row r="46" spans="1:9" ht="123" customHeight="1">
      <c r="A46" s="14" t="s">
        <v>128</v>
      </c>
      <c r="B46" s="132"/>
      <c r="C46" s="125" t="s">
        <v>456</v>
      </c>
      <c r="D46" s="125" t="s">
        <v>457</v>
      </c>
      <c r="E46" s="20">
        <v>0.5</v>
      </c>
      <c r="F46" s="123" t="s">
        <v>557</v>
      </c>
      <c r="G46" s="84" t="s">
        <v>64</v>
      </c>
      <c r="H46" s="95">
        <v>1</v>
      </c>
      <c r="I46" s="95"/>
    </row>
    <row r="47" spans="1:9" ht="26.25" hidden="1" customHeight="1" outlineLevel="1">
      <c r="A47" s="111"/>
      <c r="B47" s="132"/>
      <c r="C47" s="111" t="s">
        <v>559</v>
      </c>
      <c r="D47" s="111"/>
      <c r="E47" s="111"/>
      <c r="F47" s="111"/>
      <c r="G47" s="111"/>
      <c r="H47" s="111"/>
      <c r="I47" s="111"/>
    </row>
    <row r="48" spans="1:9" ht="27.75" hidden="1" customHeight="1" outlineLevel="1">
      <c r="A48" s="111"/>
      <c r="B48" s="132"/>
      <c r="C48" s="111" t="s">
        <v>558</v>
      </c>
      <c r="D48" s="111"/>
      <c r="E48" s="111"/>
      <c r="F48" s="111"/>
      <c r="G48" s="111"/>
      <c r="H48" s="111"/>
      <c r="I48" s="111"/>
    </row>
    <row r="49" spans="1:9" ht="288.75" customHeight="1" collapsed="1">
      <c r="A49" s="14" t="s">
        <v>133</v>
      </c>
      <c r="B49" s="130"/>
      <c r="C49" s="125" t="s">
        <v>459</v>
      </c>
      <c r="D49" s="125" t="s">
        <v>602</v>
      </c>
      <c r="E49" s="20">
        <v>0.5</v>
      </c>
      <c r="F49" s="123" t="s">
        <v>561</v>
      </c>
      <c r="G49" s="127" t="s">
        <v>603</v>
      </c>
      <c r="H49" s="95">
        <v>1</v>
      </c>
      <c r="I49" s="95"/>
    </row>
    <row r="50" spans="1:9" ht="30" hidden="1" customHeight="1" outlineLevel="1">
      <c r="A50" s="111"/>
      <c r="B50" s="106"/>
      <c r="C50" s="111" t="s">
        <v>560</v>
      </c>
      <c r="D50" s="111"/>
      <c r="E50" s="111"/>
      <c r="F50" s="111"/>
      <c r="G50" s="111"/>
      <c r="H50" s="111"/>
      <c r="I50" s="111"/>
    </row>
    <row r="51" spans="1:9" ht="36.75" hidden="1" customHeight="1" outlineLevel="1">
      <c r="A51" s="111"/>
      <c r="B51" s="106"/>
      <c r="C51" s="111" t="s">
        <v>562</v>
      </c>
      <c r="D51" s="111"/>
      <c r="E51" s="111"/>
      <c r="F51" s="111"/>
      <c r="G51" s="111"/>
      <c r="H51" s="111"/>
      <c r="I51" s="111"/>
    </row>
    <row r="52" spans="1:9" ht="54.75" customHeight="1" collapsed="1">
      <c r="A52" s="14" t="s">
        <v>27</v>
      </c>
      <c r="B52" s="133" t="s">
        <v>462</v>
      </c>
      <c r="C52" s="56" t="s">
        <v>463</v>
      </c>
      <c r="D52" s="87" t="s">
        <v>464</v>
      </c>
      <c r="E52" s="57">
        <v>0.15</v>
      </c>
      <c r="F52" s="58" t="s">
        <v>465</v>
      </c>
      <c r="G52" s="84" t="s">
        <v>466</v>
      </c>
      <c r="H52" s="93">
        <f>$E53*H53+$E57*H57</f>
        <v>1</v>
      </c>
      <c r="I52" s="93"/>
    </row>
    <row r="53" spans="1:9" ht="89.25" customHeight="1">
      <c r="A53" s="14" t="s">
        <v>467</v>
      </c>
      <c r="B53" s="134"/>
      <c r="C53" s="84" t="s">
        <v>468</v>
      </c>
      <c r="D53" s="125" t="s">
        <v>469</v>
      </c>
      <c r="E53" s="20">
        <v>0.05</v>
      </c>
      <c r="F53" s="123" t="s">
        <v>568</v>
      </c>
      <c r="G53" s="84" t="s">
        <v>132</v>
      </c>
      <c r="H53" s="95">
        <v>1</v>
      </c>
      <c r="I53" s="95"/>
    </row>
    <row r="54" spans="1:9" ht="27.75" hidden="1" customHeight="1" outlineLevel="1">
      <c r="A54" s="111"/>
      <c r="B54" s="134"/>
      <c r="C54" s="111" t="s">
        <v>563</v>
      </c>
      <c r="D54" s="111"/>
      <c r="E54" s="111"/>
      <c r="F54" s="111"/>
      <c r="G54" s="111"/>
      <c r="H54" s="111"/>
      <c r="I54" s="111"/>
    </row>
    <row r="55" spans="1:9" ht="30" hidden="1" customHeight="1" outlineLevel="1">
      <c r="A55" s="111"/>
      <c r="B55" s="134"/>
      <c r="C55" s="111" t="s">
        <v>564</v>
      </c>
      <c r="D55" s="111"/>
      <c r="E55" s="111"/>
      <c r="F55" s="111"/>
      <c r="G55" s="111"/>
      <c r="H55" s="111"/>
      <c r="I55" s="111"/>
    </row>
    <row r="56" spans="1:9" ht="34.5" hidden="1" customHeight="1" outlineLevel="1">
      <c r="A56" s="111"/>
      <c r="B56" s="134"/>
      <c r="C56" s="111" t="s">
        <v>565</v>
      </c>
      <c r="D56" s="111"/>
      <c r="E56" s="111"/>
      <c r="F56" s="111"/>
      <c r="G56" s="111"/>
      <c r="H56" s="111"/>
      <c r="I56" s="111"/>
    </row>
    <row r="57" spans="1:9" ht="135.75" customHeight="1" collapsed="1">
      <c r="A57" s="14" t="s">
        <v>471</v>
      </c>
      <c r="B57" s="134"/>
      <c r="C57" s="125" t="s">
        <v>472</v>
      </c>
      <c r="D57" s="125" t="s">
        <v>473</v>
      </c>
      <c r="E57" s="20">
        <v>0.95</v>
      </c>
      <c r="F57" s="126" t="s">
        <v>569</v>
      </c>
      <c r="G57" s="84" t="s">
        <v>64</v>
      </c>
      <c r="H57" s="95">
        <v>1</v>
      </c>
      <c r="I57" s="95"/>
    </row>
    <row r="58" spans="1:9" ht="32.25" hidden="1" customHeight="1" outlineLevel="1">
      <c r="A58" s="111"/>
      <c r="B58" s="107"/>
      <c r="C58" s="111" t="s">
        <v>566</v>
      </c>
      <c r="D58" s="111"/>
      <c r="E58" s="111"/>
      <c r="F58" s="111"/>
      <c r="G58" s="111"/>
      <c r="H58" s="111"/>
      <c r="I58" s="111"/>
    </row>
    <row r="59" spans="1:9" ht="32.25" hidden="1" customHeight="1" outlineLevel="1">
      <c r="A59" s="111"/>
      <c r="B59" s="107"/>
      <c r="C59" s="111" t="s">
        <v>567</v>
      </c>
      <c r="D59" s="111"/>
      <c r="E59" s="111"/>
      <c r="F59" s="111"/>
      <c r="G59" s="111"/>
      <c r="H59" s="111"/>
      <c r="I59" s="111"/>
    </row>
    <row r="60" spans="1:9" ht="32.25" hidden="1" customHeight="1" outlineLevel="1">
      <c r="A60" s="111"/>
      <c r="B60" s="107"/>
      <c r="C60" s="111" t="s">
        <v>570</v>
      </c>
      <c r="D60" s="111"/>
      <c r="E60" s="111"/>
      <c r="F60" s="111"/>
      <c r="G60" s="111"/>
      <c r="H60" s="111"/>
      <c r="I60" s="111"/>
    </row>
    <row r="61" spans="1:9" ht="51" customHeight="1" collapsed="1">
      <c r="A61" s="14" t="s">
        <v>141</v>
      </c>
      <c r="B61" s="133" t="s">
        <v>475</v>
      </c>
      <c r="C61" s="85" t="s">
        <v>476</v>
      </c>
      <c r="D61" s="85" t="s">
        <v>477</v>
      </c>
      <c r="E61" s="20">
        <v>0.02</v>
      </c>
      <c r="F61" s="20" t="s">
        <v>478</v>
      </c>
      <c r="G61" s="84" t="s">
        <v>479</v>
      </c>
      <c r="H61" s="93">
        <f>$E62*H62+$E66*H66</f>
        <v>1</v>
      </c>
      <c r="I61" s="93"/>
    </row>
    <row r="62" spans="1:9" ht="88.5" customHeight="1">
      <c r="A62" s="14" t="s">
        <v>480</v>
      </c>
      <c r="B62" s="134"/>
      <c r="C62" s="85" t="s">
        <v>481</v>
      </c>
      <c r="D62" s="85" t="s">
        <v>482</v>
      </c>
      <c r="E62" s="20">
        <v>0.5</v>
      </c>
      <c r="F62" s="20" t="s">
        <v>572</v>
      </c>
      <c r="G62" s="84" t="s">
        <v>21</v>
      </c>
      <c r="H62" s="95">
        <v>1</v>
      </c>
      <c r="I62" s="95"/>
    </row>
    <row r="63" spans="1:9" ht="31.5" hidden="1" customHeight="1" outlineLevel="1">
      <c r="A63" s="111"/>
      <c r="B63" s="134"/>
      <c r="C63" s="111" t="s">
        <v>571</v>
      </c>
      <c r="D63" s="111"/>
      <c r="E63" s="111"/>
      <c r="F63" s="111"/>
      <c r="G63" s="111"/>
      <c r="H63" s="111"/>
      <c r="I63" s="111"/>
    </row>
    <row r="64" spans="1:9" ht="31.5" hidden="1" customHeight="1" outlineLevel="1">
      <c r="A64" s="111"/>
      <c r="B64" s="134"/>
      <c r="C64" s="111" t="s">
        <v>574</v>
      </c>
      <c r="D64" s="111"/>
      <c r="E64" s="111"/>
      <c r="F64" s="111"/>
      <c r="G64" s="111"/>
      <c r="H64" s="111"/>
      <c r="I64" s="111"/>
    </row>
    <row r="65" spans="1:9" ht="31.5" hidden="1" customHeight="1" outlineLevel="1">
      <c r="A65" s="111"/>
      <c r="B65" s="134"/>
      <c r="C65" s="111" t="s">
        <v>573</v>
      </c>
      <c r="D65" s="111"/>
      <c r="E65" s="111"/>
      <c r="F65" s="111"/>
      <c r="G65" s="111"/>
      <c r="H65" s="111"/>
      <c r="I65" s="111"/>
    </row>
    <row r="66" spans="1:9" ht="73.5" customHeight="1" collapsed="1">
      <c r="A66" s="14" t="s">
        <v>484</v>
      </c>
      <c r="B66" s="134"/>
      <c r="C66" s="84" t="s">
        <v>485</v>
      </c>
      <c r="D66" s="84" t="s">
        <v>486</v>
      </c>
      <c r="E66" s="20">
        <v>0.5</v>
      </c>
      <c r="F66" s="20" t="s">
        <v>575</v>
      </c>
      <c r="G66" s="84" t="s">
        <v>21</v>
      </c>
      <c r="H66" s="95">
        <v>1</v>
      </c>
      <c r="I66" s="95"/>
    </row>
    <row r="67" spans="1:9" ht="29.25" hidden="1" customHeight="1" outlineLevel="1">
      <c r="A67" s="111"/>
      <c r="B67" s="118"/>
      <c r="C67" s="111" t="s">
        <v>577</v>
      </c>
      <c r="D67" s="111"/>
      <c r="E67" s="111"/>
      <c r="F67" s="111"/>
      <c r="G67" s="111"/>
      <c r="H67" s="111"/>
      <c r="I67" s="111"/>
    </row>
    <row r="68" spans="1:9" ht="35.25" hidden="1" customHeight="1" outlineLevel="1">
      <c r="A68" s="111"/>
      <c r="B68" s="118"/>
      <c r="C68" s="111" t="s">
        <v>576</v>
      </c>
      <c r="D68" s="111"/>
      <c r="E68" s="111"/>
      <c r="F68" s="111"/>
      <c r="G68" s="111"/>
      <c r="H68" s="111"/>
      <c r="I68" s="111"/>
    </row>
    <row r="69" spans="1:9" ht="52.5" customHeight="1" collapsed="1">
      <c r="A69" s="22" t="s">
        <v>211</v>
      </c>
      <c r="B69" s="129" t="s">
        <v>488</v>
      </c>
      <c r="C69" s="84" t="s">
        <v>489</v>
      </c>
      <c r="D69" s="84" t="s">
        <v>490</v>
      </c>
      <c r="E69" s="20">
        <v>0.06</v>
      </c>
      <c r="F69" s="20" t="s">
        <v>491</v>
      </c>
      <c r="G69" s="84" t="s">
        <v>492</v>
      </c>
      <c r="H69" s="93">
        <f>$E70*H70+$E74*H74</f>
        <v>1</v>
      </c>
      <c r="I69" s="93"/>
    </row>
    <row r="70" spans="1:9" ht="71.25" customHeight="1">
      <c r="A70" s="22" t="s">
        <v>38</v>
      </c>
      <c r="B70" s="132"/>
      <c r="C70" s="84" t="s">
        <v>493</v>
      </c>
      <c r="D70" s="84" t="s">
        <v>494</v>
      </c>
      <c r="E70" s="20">
        <v>0.7</v>
      </c>
      <c r="F70" s="20" t="s">
        <v>578</v>
      </c>
      <c r="G70" s="84" t="s">
        <v>64</v>
      </c>
      <c r="H70" s="95">
        <v>1</v>
      </c>
      <c r="I70" s="95"/>
    </row>
    <row r="71" spans="1:9" ht="29.25" hidden="1" customHeight="1" outlineLevel="1">
      <c r="A71" s="111"/>
      <c r="B71" s="132"/>
      <c r="C71" s="111" t="s">
        <v>580</v>
      </c>
      <c r="D71" s="111"/>
      <c r="E71" s="111"/>
      <c r="F71" s="111"/>
      <c r="G71" s="111"/>
      <c r="H71" s="111"/>
      <c r="I71" s="111"/>
    </row>
    <row r="72" spans="1:9" ht="26.25" hidden="1" customHeight="1" outlineLevel="1">
      <c r="A72" s="111"/>
      <c r="B72" s="132"/>
      <c r="C72" s="111" t="s">
        <v>581</v>
      </c>
      <c r="D72" s="111"/>
      <c r="E72" s="111"/>
      <c r="F72" s="111"/>
      <c r="G72" s="111"/>
      <c r="H72" s="111"/>
      <c r="I72" s="111"/>
    </row>
    <row r="73" spans="1:9" ht="28.5" hidden="1" customHeight="1" outlineLevel="1">
      <c r="A73" s="111"/>
      <c r="B73" s="132"/>
      <c r="C73" s="111" t="s">
        <v>579</v>
      </c>
      <c r="D73" s="111"/>
      <c r="E73" s="111"/>
      <c r="F73" s="111"/>
      <c r="G73" s="111"/>
      <c r="H73" s="111"/>
      <c r="I73" s="111"/>
    </row>
    <row r="74" spans="1:9" ht="185.25" customHeight="1" collapsed="1">
      <c r="A74" s="22" t="s">
        <v>42</v>
      </c>
      <c r="B74" s="132"/>
      <c r="C74" s="84" t="s">
        <v>496</v>
      </c>
      <c r="D74" s="84" t="s">
        <v>497</v>
      </c>
      <c r="E74" s="20">
        <v>0.3</v>
      </c>
      <c r="F74" s="20" t="s">
        <v>585</v>
      </c>
      <c r="G74" s="84" t="s">
        <v>64</v>
      </c>
      <c r="H74" s="95">
        <v>1</v>
      </c>
      <c r="I74" s="95"/>
    </row>
    <row r="75" spans="1:9" ht="33" hidden="1" customHeight="1" outlineLevel="1">
      <c r="A75" s="111"/>
      <c r="B75" s="119"/>
      <c r="C75" s="111" t="s">
        <v>582</v>
      </c>
      <c r="D75" s="111"/>
      <c r="E75" s="111"/>
      <c r="F75" s="111"/>
      <c r="G75" s="111"/>
      <c r="H75" s="111"/>
      <c r="I75" s="111"/>
    </row>
    <row r="76" spans="1:9" ht="33" hidden="1" customHeight="1" outlineLevel="1">
      <c r="A76" s="111"/>
      <c r="B76" s="119"/>
      <c r="C76" s="111" t="s">
        <v>583</v>
      </c>
      <c r="D76" s="111"/>
      <c r="E76" s="111"/>
      <c r="F76" s="111"/>
      <c r="G76" s="111"/>
      <c r="H76" s="111"/>
      <c r="I76" s="111"/>
    </row>
    <row r="77" spans="1:9" ht="33" hidden="1" customHeight="1" outlineLevel="1">
      <c r="A77" s="111"/>
      <c r="B77" s="119"/>
      <c r="C77" s="111" t="s">
        <v>584</v>
      </c>
      <c r="D77" s="111"/>
      <c r="E77" s="111"/>
      <c r="F77" s="111"/>
      <c r="G77" s="111"/>
      <c r="H77" s="111"/>
      <c r="I77" s="111"/>
    </row>
    <row r="78" spans="1:9" ht="33" hidden="1" customHeight="1" outlineLevel="1">
      <c r="A78" s="111"/>
      <c r="B78" s="119"/>
      <c r="C78" s="111" t="s">
        <v>586</v>
      </c>
      <c r="D78" s="111"/>
      <c r="E78" s="111"/>
      <c r="F78" s="111"/>
      <c r="G78" s="111"/>
      <c r="H78" s="111"/>
      <c r="I78" s="111"/>
    </row>
    <row r="79" spans="1:9" ht="33" hidden="1" customHeight="1" outlineLevel="1">
      <c r="A79" s="111"/>
      <c r="B79" s="119"/>
      <c r="C79" s="111" t="s">
        <v>587</v>
      </c>
      <c r="D79" s="111"/>
      <c r="E79" s="111"/>
      <c r="F79" s="111"/>
      <c r="G79" s="111"/>
      <c r="H79" s="111"/>
      <c r="I79" s="111"/>
    </row>
    <row r="80" spans="1:9" ht="117" customHeight="1" collapsed="1">
      <c r="A80" s="14" t="s">
        <v>357</v>
      </c>
      <c r="B80" s="129" t="s">
        <v>499</v>
      </c>
      <c r="C80" s="129" t="s">
        <v>500</v>
      </c>
      <c r="D80" s="120" t="s">
        <v>501</v>
      </c>
      <c r="E80" s="20">
        <v>0.02</v>
      </c>
      <c r="F80" s="20" t="s">
        <v>593</v>
      </c>
      <c r="G80" s="84" t="s">
        <v>592</v>
      </c>
      <c r="H80" s="93">
        <v>0</v>
      </c>
      <c r="I80" s="93"/>
    </row>
    <row r="81" spans="1:9" ht="88.5" customHeight="1">
      <c r="A81" s="14" t="s">
        <v>504</v>
      </c>
      <c r="B81" s="132"/>
      <c r="C81" s="132"/>
      <c r="D81" s="120" t="s">
        <v>505</v>
      </c>
      <c r="E81" s="20">
        <v>0.5</v>
      </c>
      <c r="F81" s="20" t="s">
        <v>595</v>
      </c>
      <c r="G81" s="84" t="s">
        <v>64</v>
      </c>
      <c r="H81" s="95">
        <v>0</v>
      </c>
      <c r="I81" s="95"/>
    </row>
    <row r="82" spans="1:9" ht="104.25" customHeight="1">
      <c r="A82" s="14" t="s">
        <v>507</v>
      </c>
      <c r="B82" s="130"/>
      <c r="C82" s="130"/>
      <c r="D82" s="120" t="s">
        <v>508</v>
      </c>
      <c r="E82" s="20">
        <v>0.5</v>
      </c>
      <c r="F82" s="20" t="s">
        <v>594</v>
      </c>
      <c r="G82" s="84" t="s">
        <v>21</v>
      </c>
      <c r="H82" s="95">
        <v>0</v>
      </c>
      <c r="I82" s="95"/>
    </row>
    <row r="83" spans="1:9" ht="30" hidden="1" customHeight="1" outlineLevel="1">
      <c r="A83" s="111"/>
      <c r="B83" s="117"/>
      <c r="C83" s="111" t="s">
        <v>588</v>
      </c>
      <c r="D83" s="111"/>
      <c r="E83" s="111"/>
      <c r="F83" s="111"/>
      <c r="G83" s="111"/>
      <c r="H83" s="111"/>
      <c r="I83" s="111"/>
    </row>
    <row r="84" spans="1:9" ht="26.25" hidden="1" customHeight="1" outlineLevel="1">
      <c r="A84" s="111"/>
      <c r="B84" s="117"/>
      <c r="C84" s="111" t="s">
        <v>589</v>
      </c>
      <c r="D84" s="111"/>
      <c r="E84" s="111"/>
      <c r="F84" s="111"/>
      <c r="G84" s="111"/>
      <c r="H84" s="111"/>
      <c r="I84" s="111"/>
    </row>
    <row r="85" spans="1:9" ht="30" hidden="1" customHeight="1" outlineLevel="1">
      <c r="A85" s="111"/>
      <c r="B85" s="117"/>
      <c r="C85" s="111" t="s">
        <v>590</v>
      </c>
      <c r="D85" s="111"/>
      <c r="E85" s="111"/>
      <c r="F85" s="111"/>
      <c r="G85" s="111"/>
      <c r="H85" s="111"/>
      <c r="I85" s="111"/>
    </row>
    <row r="86" spans="1:9" ht="38.25" hidden="1" customHeight="1" outlineLevel="1">
      <c r="A86" s="111"/>
      <c r="B86" s="117"/>
      <c r="C86" s="111" t="s">
        <v>591</v>
      </c>
      <c r="D86" s="111"/>
      <c r="E86" s="111"/>
      <c r="F86" s="111"/>
      <c r="G86" s="111"/>
      <c r="H86" s="111"/>
      <c r="I86" s="111"/>
    </row>
    <row r="87" spans="1:9" ht="380.25" customHeight="1" collapsed="1">
      <c r="A87" s="28" t="s">
        <v>510</v>
      </c>
      <c r="B87" s="59" t="s">
        <v>511</v>
      </c>
      <c r="C87" s="109" t="s">
        <v>526</v>
      </c>
      <c r="D87" s="24" t="s">
        <v>214</v>
      </c>
      <c r="E87" s="84">
        <v>0.05</v>
      </c>
      <c r="F87" s="86" t="s">
        <v>596</v>
      </c>
      <c r="G87" s="84" t="s">
        <v>64</v>
      </c>
      <c r="H87" s="17">
        <v>0</v>
      </c>
      <c r="I87" s="17"/>
    </row>
    <row r="88" spans="1:9" ht="27.75" hidden="1" customHeight="1" outlineLevel="1">
      <c r="A88" s="111"/>
      <c r="B88" s="111"/>
      <c r="C88" s="111" t="s">
        <v>597</v>
      </c>
      <c r="D88" s="111"/>
      <c r="E88" s="111"/>
      <c r="F88" s="111"/>
      <c r="G88" s="111"/>
      <c r="H88" s="111"/>
      <c r="I88" s="111"/>
    </row>
    <row r="89" spans="1:9" ht="89.25" customHeight="1" collapsed="1">
      <c r="A89" s="29" t="s">
        <v>513</v>
      </c>
      <c r="B89" s="30" t="s">
        <v>514</v>
      </c>
      <c r="C89" s="30" t="s">
        <v>359</v>
      </c>
      <c r="D89" s="30" t="s">
        <v>360</v>
      </c>
      <c r="E89" s="30">
        <v>0.02</v>
      </c>
      <c r="F89" s="30" t="s">
        <v>598</v>
      </c>
      <c r="G89" s="84" t="s">
        <v>21</v>
      </c>
      <c r="H89" s="99">
        <v>1</v>
      </c>
      <c r="I89" s="99"/>
    </row>
    <row r="90" spans="1:9" ht="27.75" hidden="1" customHeight="1" outlineLevel="1">
      <c r="A90" s="111"/>
      <c r="B90" s="111"/>
      <c r="C90" s="111" t="s">
        <v>599</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mergeCells count="11">
    <mergeCell ref="B2:H2"/>
    <mergeCell ref="G1:I1"/>
    <mergeCell ref="B69:B74"/>
    <mergeCell ref="B80:B82"/>
    <mergeCell ref="D5:F5"/>
    <mergeCell ref="B7:B41"/>
    <mergeCell ref="B45:B49"/>
    <mergeCell ref="B52:B57"/>
    <mergeCell ref="B61:B66"/>
    <mergeCell ref="C80:C82"/>
    <mergeCell ref="B3:H3"/>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ученик 9</cp:lastModifiedBy>
  <cp:lastPrinted>2025-07-14T13:23:11Z</cp:lastPrinted>
  <dcterms:created xsi:type="dcterms:W3CDTF">2015-06-05T18:19:00Z</dcterms:created>
  <dcterms:modified xsi:type="dcterms:W3CDTF">2025-08-18T06:31:29Z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